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queryTables/queryTable2.xml" ContentType="application/vnd.openxmlformats-officedocument.spreadsheetml.queryTable+xml"/>
  <Override PartName="/xl/drawings/drawing5.xml" ContentType="application/vnd.openxmlformats-officedocument.drawing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da\Desktop\Dæmaskjöl\wiki\Komið inn\"/>
    </mc:Choice>
  </mc:AlternateContent>
  <xr:revisionPtr revIDLastSave="0" documentId="13_ncr:1_{64651848-D3F4-475E-B488-C9042DFD7F69}" xr6:coauthVersionLast="47" xr6:coauthVersionMax="47" xr10:uidLastSave="{00000000-0000-0000-0000-000000000000}"/>
  <bookViews>
    <workbookView xWindow="-120" yWindow="-120" windowWidth="38640" windowHeight="23640" activeTab="4" xr2:uid="{7EDA983A-9355-4933-975E-D01F5A21281E}"/>
  </bookViews>
  <sheets>
    <sheet name="Eitt félag" sheetId="2" r:id="rId1"/>
    <sheet name="Samaburður" sheetId="4" r:id="rId2"/>
    <sheet name="ÍSAT" sheetId="3" r:id="rId3"/>
    <sheet name="ÍSAT flokkar" sheetId="7" r:id="rId4"/>
    <sheet name="Innsleginn ársreikningur" sheetId="1" r:id="rId5"/>
  </sheets>
  <externalReferences>
    <externalReference r:id="rId6"/>
  </externalReferences>
  <definedNames>
    <definedName name="_xlnm._FilterDatabase" localSheetId="3" hidden="1">'ÍSAT flokkar'!$B$6:$D$1668</definedName>
    <definedName name="GeniusQuery" localSheetId="4">'Innsleginn ársreikningur'!#REF!</definedName>
    <definedName name="GeniusQuery_1" localSheetId="4">'Innsleginn ársreikningur'!#REF!</definedName>
    <definedName name="GeniusQuery_1" localSheetId="2">ÍSAT!$B$14:$R$403</definedName>
    <definedName name="GeniusQuery_1" localSheetId="3">'ÍSAT flokkar'!$B$6:$D$1668</definedName>
    <definedName name="GeniusQuery_2" localSheetId="4">'Innsleginn ársreikningur'!$B$11:$F$87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I8" i="4"/>
  <c r="G14" i="4"/>
  <c r="H14" i="4"/>
  <c r="I14" i="4"/>
  <c r="J14" i="4"/>
  <c r="K14" i="4"/>
  <c r="L14" i="4"/>
  <c r="M14" i="4"/>
  <c r="G15" i="4"/>
  <c r="H15" i="4"/>
  <c r="I15" i="4"/>
  <c r="J15" i="4"/>
  <c r="K15" i="4"/>
  <c r="L15" i="4"/>
  <c r="M15" i="4"/>
  <c r="G16" i="4"/>
  <c r="H16" i="4"/>
  <c r="I16" i="4"/>
  <c r="J16" i="4"/>
  <c r="K16" i="4"/>
  <c r="L16" i="4"/>
  <c r="M16" i="4"/>
  <c r="G18" i="4"/>
  <c r="H18" i="4"/>
  <c r="I18" i="4"/>
  <c r="J18" i="4"/>
  <c r="K18" i="4"/>
  <c r="L18" i="4"/>
  <c r="M18" i="4"/>
  <c r="G19" i="4"/>
  <c r="H19" i="4"/>
  <c r="I19" i="4"/>
  <c r="J19" i="4"/>
  <c r="K19" i="4"/>
  <c r="L19" i="4"/>
  <c r="M19" i="4"/>
  <c r="G20" i="4"/>
  <c r="H20" i="4"/>
  <c r="I20" i="4"/>
  <c r="J20" i="4"/>
  <c r="K20" i="4"/>
  <c r="L20" i="4"/>
  <c r="M20" i="4"/>
  <c r="G21" i="4"/>
  <c r="H21" i="4"/>
  <c r="I21" i="4"/>
  <c r="J21" i="4"/>
  <c r="K21" i="4"/>
  <c r="L21" i="4"/>
  <c r="M21" i="4"/>
  <c r="G22" i="4"/>
  <c r="H22" i="4"/>
  <c r="I22" i="4"/>
  <c r="J22" i="4"/>
  <c r="K22" i="4"/>
  <c r="L22" i="4"/>
  <c r="M22" i="4"/>
  <c r="G23" i="4"/>
  <c r="H23" i="4"/>
  <c r="I23" i="4"/>
  <c r="J23" i="4"/>
  <c r="K23" i="4"/>
  <c r="L23" i="4"/>
  <c r="M23" i="4"/>
  <c r="G24" i="4"/>
  <c r="H24" i="4"/>
  <c r="I24" i="4"/>
  <c r="J24" i="4"/>
  <c r="K24" i="4"/>
  <c r="L24" i="4"/>
  <c r="M24" i="4"/>
  <c r="M13" i="4"/>
  <c r="L13" i="4"/>
  <c r="K13" i="4"/>
  <c r="J13" i="4"/>
  <c r="I13" i="4"/>
  <c r="H13" i="4"/>
  <c r="G13" i="4"/>
  <c r="F14" i="4"/>
  <c r="F15" i="4"/>
  <c r="F16" i="4"/>
  <c r="F18" i="4"/>
  <c r="F19" i="4"/>
  <c r="F20" i="4"/>
  <c r="F21" i="4"/>
  <c r="F22" i="4"/>
  <c r="F23" i="4"/>
  <c r="F24" i="4"/>
  <c r="F13" i="4"/>
  <c r="E14" i="4"/>
  <c r="E15" i="4"/>
  <c r="E16" i="4"/>
  <c r="E18" i="4"/>
  <c r="E19" i="4"/>
  <c r="E20" i="4"/>
  <c r="E21" i="4"/>
  <c r="E22" i="4"/>
  <c r="E23" i="4"/>
  <c r="E24" i="4"/>
  <c r="E13" i="4"/>
  <c r="D14" i="4"/>
  <c r="D15" i="4"/>
  <c r="D16" i="4"/>
  <c r="D18" i="4"/>
  <c r="D19" i="4"/>
  <c r="D20" i="4"/>
  <c r="D21" i="4"/>
  <c r="D28" i="4" s="1"/>
  <c r="D22" i="4"/>
  <c r="D23" i="4"/>
  <c r="D27" i="4" s="1"/>
  <c r="D24" i="4"/>
  <c r="D13" i="4"/>
  <c r="D26" i="4" s="1"/>
  <c r="E9" i="4"/>
  <c r="E10" i="4" s="1"/>
  <c r="F9" i="4"/>
  <c r="F10" i="4" s="1"/>
  <c r="G9" i="4"/>
  <c r="G10" i="4" s="1"/>
  <c r="H9" i="4"/>
  <c r="H10" i="4" s="1"/>
  <c r="I9" i="4"/>
  <c r="I10" i="4" s="1"/>
  <c r="J9" i="4"/>
  <c r="J10" i="4" s="1"/>
  <c r="K9" i="4"/>
  <c r="K10" i="4" s="1"/>
  <c r="L9" i="4"/>
  <c r="L10" i="4" s="1"/>
  <c r="M9" i="4"/>
  <c r="M10" i="4" s="1"/>
  <c r="D9" i="4"/>
  <c r="D10" i="4" s="1"/>
  <c r="D8" i="4"/>
  <c r="E28" i="4" l="1"/>
  <c r="F28" i="4"/>
  <c r="H28" i="4"/>
  <c r="I28" i="4"/>
  <c r="J28" i="4"/>
  <c r="L28" i="4"/>
  <c r="M28" i="4"/>
  <c r="C14" i="4"/>
  <c r="C15" i="4"/>
  <c r="C16" i="4"/>
  <c r="C18" i="4"/>
  <c r="C19" i="4"/>
  <c r="C20" i="4"/>
  <c r="C21" i="4"/>
  <c r="C22" i="4"/>
  <c r="C23" i="4"/>
  <c r="C24" i="4"/>
  <c r="C13" i="4"/>
  <c r="E8" i="4"/>
  <c r="F8" i="4"/>
  <c r="G8" i="4"/>
  <c r="H8" i="4"/>
  <c r="J8" i="4"/>
  <c r="K8" i="4"/>
  <c r="L8" i="4"/>
  <c r="M8" i="4"/>
  <c r="K28" i="4" l="1"/>
  <c r="G28" i="4"/>
  <c r="L27" i="4"/>
  <c r="H27" i="4"/>
  <c r="L26" i="4"/>
  <c r="H26" i="4"/>
  <c r="K27" i="4"/>
  <c r="G27" i="4"/>
  <c r="K26" i="4"/>
  <c r="G26" i="4"/>
  <c r="J27" i="4"/>
  <c r="F27" i="4"/>
  <c r="J26" i="4"/>
  <c r="F26" i="4"/>
  <c r="M27" i="4"/>
  <c r="I27" i="4"/>
  <c r="E27" i="4"/>
  <c r="M26" i="4"/>
  <c r="I26" i="4"/>
  <c r="E26" i="4"/>
  <c r="J12" i="2"/>
  <c r="J13" i="2"/>
  <c r="J15" i="2"/>
  <c r="J16" i="2"/>
  <c r="J18" i="2"/>
  <c r="J19" i="2"/>
  <c r="J20" i="2"/>
  <c r="J21" i="2"/>
  <c r="J25" i="2"/>
  <c r="J26" i="2"/>
  <c r="J28" i="2"/>
  <c r="J29" i="2"/>
  <c r="J30" i="2"/>
  <c r="J31" i="2"/>
  <c r="J32" i="2"/>
  <c r="J34" i="2"/>
  <c r="J35" i="2"/>
  <c r="J36" i="2"/>
  <c r="J38" i="2"/>
  <c r="J39" i="2"/>
  <c r="J42" i="2"/>
  <c r="J43" i="2"/>
  <c r="J45" i="2"/>
  <c r="J46" i="2"/>
  <c r="J47" i="2"/>
  <c r="J48" i="2"/>
  <c r="J50" i="2"/>
  <c r="J52" i="2"/>
  <c r="J54" i="2"/>
  <c r="J55" i="2"/>
  <c r="J56" i="2"/>
  <c r="J58" i="2"/>
  <c r="J59" i="2"/>
  <c r="J62" i="2"/>
  <c r="J63" i="2"/>
  <c r="J64" i="2"/>
  <c r="J66" i="2"/>
  <c r="J67" i="2"/>
  <c r="J68" i="2"/>
  <c r="J11" i="2"/>
  <c r="D10" i="2"/>
  <c r="D18" i="2" s="1"/>
  <c r="E10" i="2"/>
  <c r="E55" i="2" s="1"/>
  <c r="F10" i="2"/>
  <c r="F12" i="2" s="1"/>
  <c r="G10" i="2"/>
  <c r="G16" i="2" s="1"/>
  <c r="H10" i="2"/>
  <c r="H15" i="2" s="1"/>
  <c r="I10" i="2"/>
  <c r="I13" i="2" s="1"/>
  <c r="E58" i="2"/>
  <c r="E66" i="2"/>
  <c r="E54" i="2"/>
  <c r="E32" i="2"/>
  <c r="E38" i="2"/>
  <c r="E42" i="2"/>
  <c r="E43" i="2"/>
  <c r="E47" i="2"/>
  <c r="E48" i="2"/>
  <c r="E50" i="2"/>
  <c r="E26" i="2"/>
  <c r="E25" i="2"/>
  <c r="E20" i="2"/>
  <c r="E18" i="2"/>
  <c r="E16" i="2"/>
  <c r="E12" i="2"/>
  <c r="D6" i="2"/>
  <c r="D7" i="2"/>
  <c r="C7" i="3"/>
  <c r="C6" i="3"/>
  <c r="C11" i="3"/>
  <c r="D55" i="2"/>
  <c r="C68" i="2"/>
  <c r="C67" i="2"/>
  <c r="C66" i="2"/>
  <c r="C64" i="2"/>
  <c r="C63" i="2"/>
  <c r="C62" i="2"/>
  <c r="C59" i="2"/>
  <c r="C58" i="2"/>
  <c r="C56" i="2"/>
  <c r="C55" i="2"/>
  <c r="C54" i="2"/>
  <c r="C52" i="2"/>
  <c r="C50" i="2"/>
  <c r="C48" i="2"/>
  <c r="C47" i="2"/>
  <c r="C46" i="2"/>
  <c r="C45" i="2"/>
  <c r="C43" i="2"/>
  <c r="C42" i="2"/>
  <c r="C39" i="2"/>
  <c r="C38" i="2"/>
  <c r="C36" i="2"/>
  <c r="C35" i="2"/>
  <c r="C34" i="2"/>
  <c r="C32" i="2"/>
  <c r="C31" i="2"/>
  <c r="C30" i="2"/>
  <c r="C29" i="2"/>
  <c r="C28" i="2"/>
  <c r="C26" i="2"/>
  <c r="C25" i="2"/>
  <c r="C12" i="2"/>
  <c r="C13" i="2"/>
  <c r="C15" i="2"/>
  <c r="C16" i="2"/>
  <c r="C18" i="2"/>
  <c r="C19" i="2"/>
  <c r="C20" i="2"/>
  <c r="C21" i="2"/>
  <c r="C11" i="2"/>
  <c r="E13" i="2" l="1"/>
  <c r="E21" i="2"/>
  <c r="E28" i="2"/>
  <c r="E45" i="2"/>
  <c r="E34" i="2"/>
  <c r="E64" i="2"/>
  <c r="J53" i="2"/>
  <c r="E11" i="2"/>
  <c r="E15" i="2"/>
  <c r="E19" i="2"/>
  <c r="E52" i="2"/>
  <c r="E46" i="2"/>
  <c r="E39" i="2"/>
  <c r="E29" i="2"/>
  <c r="E59" i="2"/>
  <c r="F11" i="2"/>
  <c r="G11" i="2"/>
  <c r="G68" i="2"/>
  <c r="H67" i="2"/>
  <c r="I66" i="2"/>
  <c r="F64" i="2"/>
  <c r="G63" i="2"/>
  <c r="H62" i="2"/>
  <c r="I59" i="2"/>
  <c r="F58" i="2"/>
  <c r="G56" i="2"/>
  <c r="H55" i="2"/>
  <c r="I54" i="2"/>
  <c r="F52" i="2"/>
  <c r="G50" i="2"/>
  <c r="H48" i="2"/>
  <c r="I47" i="2"/>
  <c r="F46" i="2"/>
  <c r="G45" i="2"/>
  <c r="H43" i="2"/>
  <c r="I42" i="2"/>
  <c r="F39" i="2"/>
  <c r="G38" i="2"/>
  <c r="H36" i="2"/>
  <c r="I35" i="2"/>
  <c r="F34" i="2"/>
  <c r="G32" i="2"/>
  <c r="H31" i="2"/>
  <c r="I30" i="2"/>
  <c r="F29" i="2"/>
  <c r="G28" i="2"/>
  <c r="H26" i="2"/>
  <c r="I25" i="2"/>
  <c r="J23" i="2"/>
  <c r="F21" i="2"/>
  <c r="G20" i="2"/>
  <c r="H19" i="2"/>
  <c r="I18" i="2"/>
  <c r="F16" i="2"/>
  <c r="F17" i="2" s="1"/>
  <c r="G15" i="2"/>
  <c r="H13" i="2"/>
  <c r="I12" i="2"/>
  <c r="F68" i="2"/>
  <c r="G67" i="2"/>
  <c r="H66" i="2"/>
  <c r="I64" i="2"/>
  <c r="F63" i="2"/>
  <c r="G62" i="2"/>
  <c r="H59" i="2"/>
  <c r="I58" i="2"/>
  <c r="F56" i="2"/>
  <c r="G55" i="2"/>
  <c r="H54" i="2"/>
  <c r="I52" i="2"/>
  <c r="F50" i="2"/>
  <c r="G48" i="2"/>
  <c r="H47" i="2"/>
  <c r="I46" i="2"/>
  <c r="F45" i="2"/>
  <c r="G43" i="2"/>
  <c r="H42" i="2"/>
  <c r="I39" i="2"/>
  <c r="F38" i="2"/>
  <c r="G36" i="2"/>
  <c r="H35" i="2"/>
  <c r="I34" i="2"/>
  <c r="F32" i="2"/>
  <c r="G31" i="2"/>
  <c r="H30" i="2"/>
  <c r="I29" i="2"/>
  <c r="F28" i="2"/>
  <c r="G26" i="2"/>
  <c r="H25" i="2"/>
  <c r="I21" i="2"/>
  <c r="J22" i="2" s="1"/>
  <c r="F20" i="2"/>
  <c r="G19" i="2"/>
  <c r="H18" i="2"/>
  <c r="I16" i="2"/>
  <c r="F15" i="2"/>
  <c r="G13" i="2"/>
  <c r="H12" i="2"/>
  <c r="I11" i="2"/>
  <c r="I68" i="2"/>
  <c r="F67" i="2"/>
  <c r="G66" i="2"/>
  <c r="H64" i="2"/>
  <c r="I63" i="2"/>
  <c r="F62" i="2"/>
  <c r="G59" i="2"/>
  <c r="H58" i="2"/>
  <c r="I56" i="2"/>
  <c r="F55" i="2"/>
  <c r="G54" i="2"/>
  <c r="H52" i="2"/>
  <c r="I50" i="2"/>
  <c r="F48" i="2"/>
  <c r="G47" i="2"/>
  <c r="H46" i="2"/>
  <c r="I45" i="2"/>
  <c r="F43" i="2"/>
  <c r="G42" i="2"/>
  <c r="H39" i="2"/>
  <c r="I38" i="2"/>
  <c r="F36" i="2"/>
  <c r="G35" i="2"/>
  <c r="H34" i="2"/>
  <c r="I32" i="2"/>
  <c r="F31" i="2"/>
  <c r="G30" i="2"/>
  <c r="H29" i="2"/>
  <c r="I28" i="2"/>
  <c r="F26" i="2"/>
  <c r="G25" i="2"/>
  <c r="H21" i="2"/>
  <c r="I20" i="2"/>
  <c r="F19" i="2"/>
  <c r="G18" i="2"/>
  <c r="H16" i="2"/>
  <c r="H17" i="2" s="1"/>
  <c r="I15" i="2"/>
  <c r="F13" i="2"/>
  <c r="G12" i="2"/>
  <c r="H11" i="2"/>
  <c r="H68" i="2"/>
  <c r="I67" i="2"/>
  <c r="F66" i="2"/>
  <c r="G64" i="2"/>
  <c r="H63" i="2"/>
  <c r="I62" i="2"/>
  <c r="F59" i="2"/>
  <c r="G58" i="2"/>
  <c r="H56" i="2"/>
  <c r="I55" i="2"/>
  <c r="F54" i="2"/>
  <c r="G52" i="2"/>
  <c r="G53" i="2" s="1"/>
  <c r="H50" i="2"/>
  <c r="I48" i="2"/>
  <c r="F47" i="2"/>
  <c r="G46" i="2"/>
  <c r="H45" i="2"/>
  <c r="I43" i="2"/>
  <c r="F42" i="2"/>
  <c r="G39" i="2"/>
  <c r="H38" i="2"/>
  <c r="I36" i="2"/>
  <c r="F35" i="2"/>
  <c r="G34" i="2"/>
  <c r="H32" i="2"/>
  <c r="I31" i="2"/>
  <c r="F30" i="2"/>
  <c r="G29" i="2"/>
  <c r="H28" i="2"/>
  <c r="I26" i="2"/>
  <c r="F25" i="2"/>
  <c r="G21" i="2"/>
  <c r="H20" i="2"/>
  <c r="I19" i="2"/>
  <c r="F18" i="2"/>
  <c r="I23" i="2"/>
  <c r="E36" i="2"/>
  <c r="E31" i="2"/>
  <c r="E68" i="2"/>
  <c r="E63" i="2"/>
  <c r="E56" i="2"/>
  <c r="E35" i="2"/>
  <c r="E30" i="2"/>
  <c r="E67" i="2"/>
  <c r="E62" i="2"/>
  <c r="E53" i="2"/>
  <c r="D13" i="2"/>
  <c r="D20" i="2"/>
  <c r="D31" i="2"/>
  <c r="D26" i="2"/>
  <c r="D47" i="2"/>
  <c r="D42" i="2"/>
  <c r="D35" i="2"/>
  <c r="D67" i="2"/>
  <c r="D62" i="2"/>
  <c r="D56" i="2"/>
  <c r="D15" i="2"/>
  <c r="D19" i="2"/>
  <c r="D30" i="2"/>
  <c r="D52" i="2"/>
  <c r="D46" i="2"/>
  <c r="D39" i="2"/>
  <c r="D34" i="2"/>
  <c r="D66" i="2"/>
  <c r="D59" i="2"/>
  <c r="D16" i="2"/>
  <c r="D17" i="2" s="1"/>
  <c r="D25" i="2"/>
  <c r="D29" i="2"/>
  <c r="D50" i="2"/>
  <c r="D45" i="2"/>
  <c r="D38" i="2"/>
  <c r="D54" i="2"/>
  <c r="D64" i="2"/>
  <c r="D58" i="2"/>
  <c r="D11" i="2"/>
  <c r="D12" i="2"/>
  <c r="D21" i="2"/>
  <c r="D22" i="2" s="1"/>
  <c r="D32" i="2"/>
  <c r="D28" i="2"/>
  <c r="D48" i="2"/>
  <c r="D43" i="2"/>
  <c r="D36" i="2"/>
  <c r="D68" i="2"/>
  <c r="D63" i="2"/>
  <c r="E23" i="2"/>
  <c r="D53" i="2" l="1"/>
  <c r="G23" i="2"/>
  <c r="G22" i="2"/>
  <c r="F53" i="2"/>
  <c r="E17" i="2"/>
  <c r="H23" i="2"/>
  <c r="H22" i="2"/>
  <c r="H53" i="2"/>
  <c r="D23" i="2"/>
  <c r="E22" i="2"/>
  <c r="I17" i="2"/>
  <c r="I22" i="2"/>
  <c r="I53" i="2"/>
  <c r="J17" i="2"/>
  <c r="F23" i="2"/>
  <c r="F22" i="2"/>
  <c r="G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16C4BC-1B7F-4D5E-818A-0DD520D09B00}" name="Connection2" type="4" refreshedVersion="7" refreshOnLoad="1" saveData="1">
    <webPr firstRow="1" xl2000="1" url="http://localhost:7982/GeniusExcel/Default.aspX?svr=GeniusFS&amp;svc=Financials&amp;op=FinFullReportSYP&amp;cols=0,1,2,3,4&amp;p0=[&quot;companyid&quot;]&amp;p1=[&quot;year&quot;]&amp;p2=[&quot;period&quot;]" htmlTables="1"/>
    <parameters count="3">
      <parameter name="companyid" sqlType="12" parameterType="cell" refreshOnChange="1" cell="'Innsleginn ársreikningur'!$C$5"/>
      <parameter name="year" sqlType="12" parameterType="cell" refreshOnChange="1" cell="'Innsleginn ársreikningur'!$C$7"/>
      <parameter name="period" sqlType="12" parameterType="cell" refreshOnChange="1" cell="'Innsleginn ársreikningur'!$C$8"/>
    </parameters>
  </connection>
  <connection id="2" xr16:uid="{F66191DE-2567-49D6-9012-CFCCEA704370}" name="Connection21" type="4" refreshedVersion="7" refreshOnLoad="1" saveData="1">
    <webPr firstRow="1" xl2000="1" url="http://localhost:7982/GeniusExcel/Default.aspX?svr=GeniusFS&amp;svc=Financials&amp;op=FinIsat&amp;cols=0,1,2" htmlTables="1"/>
  </connection>
  <connection id="3" xr16:uid="{B01FBA36-E0FF-40E6-ADAF-9BE06E7A5207}" name="Connection3" type="4" refreshedVersion="7" refreshOnLoad="1" saveData="1">
    <webPr firstRow="1" xl2000="1" url="http://localhost:7982/GeniusExcel/Default.aspX?svr=GeniusFS&amp;svc=Financials&amp;op=FinISATStepFive&amp;cols=0,1,2,3,4,5,6,7,8,9,10,11,12,13,14,15,16&amp;p0=[&quot;isatstep5&quot;]" htmlTables="1"/>
    <parameters count="1">
      <parameter name="isatstep5" sqlType="12" parameterType="cell" refreshOnChange="1" cell="ÍSAT!$C$10"/>
    </parameters>
  </connection>
</connections>
</file>

<file path=xl/sharedStrings.xml><?xml version="1.0" encoding="utf-8"?>
<sst xmlns="http://schemas.openxmlformats.org/spreadsheetml/2006/main" count="3067" uniqueCount="1543">
  <si>
    <t>Kennitala</t>
  </si>
  <si>
    <t>Y</t>
  </si>
  <si>
    <t>key_id</t>
  </si>
  <si>
    <t>key_name</t>
  </si>
  <si>
    <t>key_value</t>
  </si>
  <si>
    <t>parent_id</t>
  </si>
  <si>
    <t>key_path</t>
  </si>
  <si>
    <t>Hagnaður tímabilsins</t>
  </si>
  <si>
    <t>{0,100000}</t>
  </si>
  <si>
    <t>___Rekstrartekjur</t>
  </si>
  <si>
    <t>{0,100000,110000}</t>
  </si>
  <si>
    <t>______Sala á vöru og þjónustu</t>
  </si>
  <si>
    <t>{0,100000,110000,111000}</t>
  </si>
  <si>
    <t>___Kostnaðarverð seldra vara</t>
  </si>
  <si>
    <t>{0,100000,120000}</t>
  </si>
  <si>
    <t>______Kostnaðarverð seldra vara [annað]</t>
  </si>
  <si>
    <t>{0,100000,120000,129999}</t>
  </si>
  <si>
    <t>___Framlegð</t>
  </si>
  <si>
    <t>{0,100000,120000,910300}</t>
  </si>
  <si>
    <t>{0,100000,130000,910100}</t>
  </si>
  <si>
    <t>___Rekstrargjöld án afskrifta</t>
  </si>
  <si>
    <t>{0,100000,130000,910200}</t>
  </si>
  <si>
    <t>___Rekstrarkostnaður</t>
  </si>
  <si>
    <t>{0,100000,135000}</t>
  </si>
  <si>
    <t>______Laun og launatengdur kostnaður</t>
  </si>
  <si>
    <t>{0,100000,135000,135400}</t>
  </si>
  <si>
    <t>______Rekstrarkostnaður [annað]</t>
  </si>
  <si>
    <t>{0,100000,135000,135999}</t>
  </si>
  <si>
    <t>___EBITDA</t>
  </si>
  <si>
    <t>{0,100000,135000,910400}</t>
  </si>
  <si>
    <t>___Afskriftir og virðisrýrnun</t>
  </si>
  <si>
    <t>{0,100000,140000}</t>
  </si>
  <si>
    <t>___Rekstrargjöld með afskriftum</t>
  </si>
  <si>
    <t>{0,100000,140000,910250}</t>
  </si>
  <si>
    <t>___EBIT</t>
  </si>
  <si>
    <t>{0,100000,140000,910500}</t>
  </si>
  <si>
    <t>___Fjármagnsliðir</t>
  </si>
  <si>
    <t>{0,100000,150000}</t>
  </si>
  <si>
    <t>______Fjármunatekjur</t>
  </si>
  <si>
    <t>{0,100000,150000,151000}</t>
  </si>
  <si>
    <t>______Fjármagnsgjöld</t>
  </si>
  <si>
    <t>{0,100000,150000,152000}</t>
  </si>
  <si>
    <t>___Fjármagnsliðir og aðrir liðir</t>
  </si>
  <si>
    <t>{0,100000,160000,910550}</t>
  </si>
  <si>
    <t>___EBT</t>
  </si>
  <si>
    <t>{0,100000,160000,910600}</t>
  </si>
  <si>
    <t>___Tekjuskattur</t>
  </si>
  <si>
    <t>{0,100000,170000}</t>
  </si>
  <si>
    <t>___Afkoma</t>
  </si>
  <si>
    <t>{0,100000,910700}</t>
  </si>
  <si>
    <t>Eignir</t>
  </si>
  <si>
    <t>{0,200000}</t>
  </si>
  <si>
    <t>___Fastafjármunir</t>
  </si>
  <si>
    <t>{0,200000,210000}</t>
  </si>
  <si>
    <t>______Varanlegir rekstrarfjármunir</t>
  </si>
  <si>
    <t>{0,200000,210000,211000}</t>
  </si>
  <si>
    <t>___Veltufjármunir</t>
  </si>
  <si>
    <t>{0,200000,220000}</t>
  </si>
  <si>
    <t>______Viðskiptakröfur</t>
  </si>
  <si>
    <t>{0,200000,220000,222000}</t>
  </si>
  <si>
    <t>______Kröfur á tengd félög</t>
  </si>
  <si>
    <t>{0,200000,220000,223000}</t>
  </si>
  <si>
    <t>______Aðrar skammtímakröfur</t>
  </si>
  <si>
    <t>{0,200000,220000,223500}</t>
  </si>
  <si>
    <t>______Handbært fé</t>
  </si>
  <si>
    <t>{0,200000,220000,224000}</t>
  </si>
  <si>
    <t>Eigið fé</t>
  </si>
  <si>
    <t>{0,300000}</t>
  </si>
  <si>
    <t>___Hlutafé</t>
  </si>
  <si>
    <t>{0,300000,310000}</t>
  </si>
  <si>
    <t>___Óráðstafað eigið fé</t>
  </si>
  <si>
    <t>{0,300000,313000}</t>
  </si>
  <si>
    <t>___Eigið fé meirihluta eigenda</t>
  </si>
  <si>
    <t>{0,300000,920300}</t>
  </si>
  <si>
    <t>Skuldir</t>
  </si>
  <si>
    <t>{0,400000}</t>
  </si>
  <si>
    <t>___Langtímaskuldir</t>
  </si>
  <si>
    <t>{0,400000,410000}</t>
  </si>
  <si>
    <t>______Skuldbindingar</t>
  </si>
  <si>
    <t>{0,400000,410000,412500}</t>
  </si>
  <si>
    <t>___Langtímaskuldir án skuldbindinga</t>
  </si>
  <si>
    <t>{0,400000,410000,920400}</t>
  </si>
  <si>
    <t>___Skuldbindingar</t>
  </si>
  <si>
    <t>{0,400000,410000,920450}</t>
  </si>
  <si>
    <t>___Skammtímaskuldir</t>
  </si>
  <si>
    <t>{0,400000,420000}</t>
  </si>
  <si>
    <t>______Viðskiptaskuldir</t>
  </si>
  <si>
    <t>{0,400000,420000,422000}</t>
  </si>
  <si>
    <t>______Skammtímaskuldir [annað]</t>
  </si>
  <si>
    <t>{0,400000,420000,429999}</t>
  </si>
  <si>
    <t>___Eigið fé og skuldir</t>
  </si>
  <si>
    <t>{0,400000,920900}</t>
  </si>
  <si>
    <t>Sjóðstreymi</t>
  </si>
  <si>
    <t>{0,500000}</t>
  </si>
  <si>
    <t>___Handbært fé frá rekstri</t>
  </si>
  <si>
    <t>{0,500000,510000}</t>
  </si>
  <si>
    <t>___Fjárfestingarhreyfingar</t>
  </si>
  <si>
    <t>{0,500000,520000}</t>
  </si>
  <si>
    <t>___Fjármögnunarhreyfingar</t>
  </si>
  <si>
    <t>{0,500000,530000}</t>
  </si>
  <si>
    <t>___Handbært fé í ársbyrjun</t>
  </si>
  <si>
    <t>{0,500000,550000}</t>
  </si>
  <si>
    <t>___Breyting á handbæru fé</t>
  </si>
  <si>
    <t>{0,500000,950700}</t>
  </si>
  <si>
    <t>___Handbært fé í lok árs</t>
  </si>
  <si>
    <t>{0,500000,950900}</t>
  </si>
  <si>
    <t>Eiginfjárhlutfall</t>
  </si>
  <si>
    <t>Nafn</t>
  </si>
  <si>
    <t>ÍSAT</t>
  </si>
  <si>
    <t>Rekstarreikningur</t>
  </si>
  <si>
    <t>EBITDA Hlutfall</t>
  </si>
  <si>
    <t>Efnahagsreikningur</t>
  </si>
  <si>
    <t>company_id</t>
  </si>
  <si>
    <t>name</t>
  </si>
  <si>
    <t>isat_id</t>
  </si>
  <si>
    <t>ÍSAT flokkur</t>
  </si>
  <si>
    <t>isat_description</t>
  </si>
  <si>
    <t>currency</t>
  </si>
  <si>
    <t>fiscal_year</t>
  </si>
  <si>
    <t>income</t>
  </si>
  <si>
    <t>expenses</t>
  </si>
  <si>
    <t>ebitda</t>
  </si>
  <si>
    <t>ebit</t>
  </si>
  <si>
    <t>profit</t>
  </si>
  <si>
    <t>assets</t>
  </si>
  <si>
    <t>equity</t>
  </si>
  <si>
    <t>liabilities</t>
  </si>
  <si>
    <t>cashfromoa</t>
  </si>
  <si>
    <t>cashfromia</t>
  </si>
  <si>
    <t>cashfromfa</t>
  </si>
  <si>
    <t>ISK</t>
  </si>
  <si>
    <t>Skýring</t>
  </si>
  <si>
    <t>Listi fyrirtækja eftir ÍSAT flokkun</t>
  </si>
  <si>
    <t>Innsleginn ársreikningur</t>
  </si>
  <si>
    <t>Ár</t>
  </si>
  <si>
    <t>Tímabil</t>
  </si>
  <si>
    <t>Festi hf.</t>
  </si>
  <si>
    <t>Önnur blönduð smásala</t>
  </si>
  <si>
    <t>Prentsmiðjan Oddi ehf.</t>
  </si>
  <si>
    <t>Rubix Ísland ehf.</t>
  </si>
  <si>
    <t>Húsgagnahöllin ehf.</t>
  </si>
  <si>
    <t>Nóatún ehf.</t>
  </si>
  <si>
    <t>Kaupfélag Vestur-Húnvetninga</t>
  </si>
  <si>
    <t>Ísborg verslanir ehf.</t>
  </si>
  <si>
    <t>Skyrboozt ehf.</t>
  </si>
  <si>
    <t>Hörgárbraut ehf.</t>
  </si>
  <si>
    <t>BSH15 ehf.</t>
  </si>
  <si>
    <t>JS Reykjavík ehf.</t>
  </si>
  <si>
    <t>Frameworkz ehf.</t>
  </si>
  <si>
    <t>Sven ehf.</t>
  </si>
  <si>
    <t>Snúran ehf.</t>
  </si>
  <si>
    <t>Krúnk ehf.</t>
  </si>
  <si>
    <t>TT2013 ehf.</t>
  </si>
  <si>
    <t>L-7 ehf.</t>
  </si>
  <si>
    <t>Straumrás ehf.</t>
  </si>
  <si>
    <t>Vínfélagið ehf.</t>
  </si>
  <si>
    <t>Reykjavík Foto ehf.</t>
  </si>
  <si>
    <t>LS Ozone ehf.</t>
  </si>
  <si>
    <t>FVN ehf.</t>
  </si>
  <si>
    <t>Omnis Verslun Akranesi ehf.</t>
  </si>
  <si>
    <t>Húsaco ehf.</t>
  </si>
  <si>
    <t>Ecomar ehf.</t>
  </si>
  <si>
    <t>Signature ehf.</t>
  </si>
  <si>
    <t>Bjarnabúð ehf.</t>
  </si>
  <si>
    <t>Komasvo ehf.</t>
  </si>
  <si>
    <t>1990 ehf.</t>
  </si>
  <si>
    <t>Hóp ehf.</t>
  </si>
  <si>
    <t>Mosó Grill ehf.</t>
  </si>
  <si>
    <t>Hraunberg ehf.</t>
  </si>
  <si>
    <t>J. Bergs ehf.</t>
  </si>
  <si>
    <t>Manna ehf.</t>
  </si>
  <si>
    <t>Gryfjan ehf.</t>
  </si>
  <si>
    <t>Mývatn ehf.</t>
  </si>
  <si>
    <t>Mii ehf.</t>
  </si>
  <si>
    <t>Grillbúðin ehf.</t>
  </si>
  <si>
    <t>Móðurást ehf.</t>
  </si>
  <si>
    <t>SAM. ehf</t>
  </si>
  <si>
    <t>Verslunin Bjarg ehf</t>
  </si>
  <si>
    <t>Djákninn ehf.</t>
  </si>
  <si>
    <t>Nola ehf.</t>
  </si>
  <si>
    <t>Reiknir ehf.</t>
  </si>
  <si>
    <t>Steinborg ehf.</t>
  </si>
  <si>
    <t>Hjá Jóhönnu ehf.</t>
  </si>
  <si>
    <t>Nólon ehf.</t>
  </si>
  <si>
    <t>P.Karlsson ehf.</t>
  </si>
  <si>
    <t>Albína89 ehf.</t>
  </si>
  <si>
    <t>Skrifstofuvörur ehf.</t>
  </si>
  <si>
    <t>Jónsabúð ehf.</t>
  </si>
  <si>
    <t>Airport Retail Iceland ehf.</t>
  </si>
  <si>
    <t>Valia ehf.</t>
  </si>
  <si>
    <t>Vaxtarvörur ehf</t>
  </si>
  <si>
    <t>Eignarhaldsfélagið Örkin hf.</t>
  </si>
  <si>
    <t>Verslunin EME ehf.</t>
  </si>
  <si>
    <t>Skerjakolla ehf.</t>
  </si>
  <si>
    <t>Verslunin Vogum ehf.</t>
  </si>
  <si>
    <t>Tækniborg ehf.</t>
  </si>
  <si>
    <t>Stúdíó Sport ehf.</t>
  </si>
  <si>
    <t>Núpskollur ehf.</t>
  </si>
  <si>
    <t>Zolo &amp; dætur ehf.</t>
  </si>
  <si>
    <t>Skór ehf. - ítölsk hönnun</t>
  </si>
  <si>
    <t>icd ehf.</t>
  </si>
  <si>
    <t>D-Tech ehf.</t>
  </si>
  <si>
    <t>Verslunin Árborg ehf.</t>
  </si>
  <si>
    <t>Skýjaborgir ehf.</t>
  </si>
  <si>
    <t>T.G ehf.</t>
  </si>
  <si>
    <t>Veiðiríkið ehf.</t>
  </si>
  <si>
    <t>Systrasamlagið ehf.</t>
  </si>
  <si>
    <t>New Wave Iceland ehf.</t>
  </si>
  <si>
    <t>Jíris ehf.</t>
  </si>
  <si>
    <t>Ískompaní ehf.</t>
  </si>
  <si>
    <t>Kaupfélag Steingrímsfjarðar</t>
  </si>
  <si>
    <t>2211 ehf.</t>
  </si>
  <si>
    <t>Englaföt ehf.</t>
  </si>
  <si>
    <t>StayWest ehf.</t>
  </si>
  <si>
    <t>Hans Petersen ehf.</t>
  </si>
  <si>
    <t>Finnska Búðin ehf.</t>
  </si>
  <si>
    <t>Magnolia ehf.</t>
  </si>
  <si>
    <t>Sólbjörg Dröfn ehf.</t>
  </si>
  <si>
    <t>Verslunin Brúartorg ehf.</t>
  </si>
  <si>
    <t>Vistvera ehf.</t>
  </si>
  <si>
    <t>Upplifun - Bækur og Blóm ehf.</t>
  </si>
  <si>
    <t>KÞE ehf.</t>
  </si>
  <si>
    <t>Sigurboginn ehf.</t>
  </si>
  <si>
    <t>Skjaldbaka ehf.</t>
  </si>
  <si>
    <t>Einarður ehf.</t>
  </si>
  <si>
    <t>Pöntunarfélag Þingeyinga ehf.</t>
  </si>
  <si>
    <t>B men ehf.</t>
  </si>
  <si>
    <t>i15 ehf.</t>
  </si>
  <si>
    <t>AfroZone ehf.</t>
  </si>
  <si>
    <t>K37 ehf.</t>
  </si>
  <si>
    <t>Norðurbakkinn ehf.</t>
  </si>
  <si>
    <t>Klæðakot ehf.</t>
  </si>
  <si>
    <t>Hyalin ehf.</t>
  </si>
  <si>
    <t>Rekstrarfélag Framtíðarinn ehf</t>
  </si>
  <si>
    <t>Eyrnes ehf.</t>
  </si>
  <si>
    <t>Orrabúð ehf.</t>
  </si>
  <si>
    <t>HAF STORE ehf.</t>
  </si>
  <si>
    <t>MTI Retail ehf.</t>
  </si>
  <si>
    <t>Better Products ehf.</t>
  </si>
  <si>
    <t>Purkhús ehf.</t>
  </si>
  <si>
    <t>Irina ehf.</t>
  </si>
  <si>
    <t>Klapparstígur 40 ehf.</t>
  </si>
  <si>
    <t>Hellirinn ehf.</t>
  </si>
  <si>
    <t>Melar ehf.</t>
  </si>
  <si>
    <t>Klakabrynja ehf.</t>
  </si>
  <si>
    <t>Thor's Power ehf.</t>
  </si>
  <si>
    <t>Nielsen sérverslun ehf.</t>
  </si>
  <si>
    <t>Framrás, ástandsgreining ehf.</t>
  </si>
  <si>
    <t>Lukka ehf.</t>
  </si>
  <si>
    <t>AnnaRannA ehf.</t>
  </si>
  <si>
    <t>Ethic ehf.</t>
  </si>
  <si>
    <t>Sveitabúðin UNA ehf.</t>
  </si>
  <si>
    <t>Hvannnes ehf</t>
  </si>
  <si>
    <t>Mistur ehf.</t>
  </si>
  <si>
    <t>Agent ehf.</t>
  </si>
  <si>
    <t>Revolution ehf.</t>
  </si>
  <si>
    <t>Sandgerðin ehf.</t>
  </si>
  <si>
    <t>MKM ehf.</t>
  </si>
  <si>
    <t>Matkaup ehf.</t>
  </si>
  <si>
    <t>Ljómalind ehf.</t>
  </si>
  <si>
    <t>Fischersund ehf.</t>
  </si>
  <si>
    <t>Líkami og Boost ehf.</t>
  </si>
  <si>
    <t>Spatia ehf.</t>
  </si>
  <si>
    <t>Gæðalausnir ehf</t>
  </si>
  <si>
    <t>Barr Living ehf.</t>
  </si>
  <si>
    <t>Skógur ehf.</t>
  </si>
  <si>
    <t>Yellow ehf.</t>
  </si>
  <si>
    <t>Rjómi ehf.</t>
  </si>
  <si>
    <t>Bazaar Reykjavík ehf.</t>
  </si>
  <si>
    <t>Camo ehf.</t>
  </si>
  <si>
    <t>Iðnstýringar ehf.</t>
  </si>
  <si>
    <t>Verslunin Súgandi ehf.</t>
  </si>
  <si>
    <t>Sauma ehf.</t>
  </si>
  <si>
    <t>Grímsherji ehf.</t>
  </si>
  <si>
    <t>Vígrún ehf.</t>
  </si>
  <si>
    <t>L15 ehf.</t>
  </si>
  <si>
    <t>Gjafaland ehf.</t>
  </si>
  <si>
    <t>LTF ehf.</t>
  </si>
  <si>
    <t>Græni dropinn ehf.</t>
  </si>
  <si>
    <t>HBB Imports ehf.</t>
  </si>
  <si>
    <t>Gullborg ehf</t>
  </si>
  <si>
    <t>BA110 ehf.</t>
  </si>
  <si>
    <t>Borg gallería ehf.</t>
  </si>
  <si>
    <t>Bakkabúðin ehf.</t>
  </si>
  <si>
    <t>Ráðgáta ehf.</t>
  </si>
  <si>
    <t>Fagribær ehf</t>
  </si>
  <si>
    <t>Möns ehf.</t>
  </si>
  <si>
    <t>Strönd ehf.</t>
  </si>
  <si>
    <t>N3 ehf.</t>
  </si>
  <si>
    <t>IceChemicals ehf.</t>
  </si>
  <si>
    <t>P1 ehf.</t>
  </si>
  <si>
    <t>Hestavinir ehf.</t>
  </si>
  <si>
    <t>A.G Briem ehf.</t>
  </si>
  <si>
    <t>Basko ehf.</t>
  </si>
  <si>
    <t>Rafmálafélagið ehf.</t>
  </si>
  <si>
    <t>Harpel ehf.</t>
  </si>
  <si>
    <t>Muligt ehf.</t>
  </si>
  <si>
    <t>VL heildverslun ehf.</t>
  </si>
  <si>
    <t>Jökla Hönnun ehf.</t>
  </si>
  <si>
    <t>JS1 ehf.</t>
  </si>
  <si>
    <t>SH21 ehf.</t>
  </si>
  <si>
    <t>Golden Light ehf.</t>
  </si>
  <si>
    <t>Tenacity ehf.</t>
  </si>
  <si>
    <t>Snjallveggir ehf.</t>
  </si>
  <si>
    <t>Verslunin Ago ehf.</t>
  </si>
  <si>
    <t>Desæna ehf.</t>
  </si>
  <si>
    <t>Ramba ehf.</t>
  </si>
  <si>
    <t>E2 ehf.</t>
  </si>
  <si>
    <t>SA verslun ehf.</t>
  </si>
  <si>
    <t>Monet ehf.</t>
  </si>
  <si>
    <t>Hólmagil ehf.</t>
  </si>
  <si>
    <t>Djúlsdesign ehf.</t>
  </si>
  <si>
    <t>Thai Trading ehf.</t>
  </si>
  <si>
    <t>Prjónasystur ehf.</t>
  </si>
  <si>
    <t>Icon ehf.</t>
  </si>
  <si>
    <t>Doddi minn ehf.</t>
  </si>
  <si>
    <t>Askja ehf.</t>
  </si>
  <si>
    <t>Vónin Ísland ehf.</t>
  </si>
  <si>
    <t>Kofinn Vapeshop ehf.</t>
  </si>
  <si>
    <t>RA 18 ehf.</t>
  </si>
  <si>
    <t>TINK ehf.</t>
  </si>
  <si>
    <t>Hallarmúli ehf.</t>
  </si>
  <si>
    <t>Á toppnum ehf.</t>
  </si>
  <si>
    <t>Krunk Living ehf.</t>
  </si>
  <si>
    <t>Kaupfélag Kjalarnesþings</t>
  </si>
  <si>
    <t>Óskir verslun ehf.</t>
  </si>
  <si>
    <t>Grænt te ehf.</t>
  </si>
  <si>
    <t>Lífsbókin ehf.</t>
  </si>
  <si>
    <t>SSJ13 ehf.</t>
  </si>
  <si>
    <t>JDD5 ehf.</t>
  </si>
  <si>
    <t>Hýrumelur ehf</t>
  </si>
  <si>
    <t>4ÍM ehf.</t>
  </si>
  <si>
    <t>Autonomous State ehf</t>
  </si>
  <si>
    <t>Snjalltæki ehf.</t>
  </si>
  <si>
    <t>Bambi ehf.</t>
  </si>
  <si>
    <t>Metal Equipped ehf.</t>
  </si>
  <si>
    <t>Ekta ehf.</t>
  </si>
  <si>
    <t>Premo ehf.</t>
  </si>
  <si>
    <t>Istanbul og Balkan ehf.</t>
  </si>
  <si>
    <t>Eyjabörn ehf.</t>
  </si>
  <si>
    <t>Norr ehf.</t>
  </si>
  <si>
    <t>RVK RITUAL EHF.</t>
  </si>
  <si>
    <t>DESIGNO ehf.</t>
  </si>
  <si>
    <t>Hlaðan mín ehf.</t>
  </si>
  <si>
    <t>Eva Dögg ehf.</t>
  </si>
  <si>
    <t>MíníLúx ehf.</t>
  </si>
  <si>
    <t>Kollaleira ehf</t>
  </si>
  <si>
    <t>TSF ehf.</t>
  </si>
  <si>
    <t>Harðskafi ehf.</t>
  </si>
  <si>
    <t>Dansbúðin ehf</t>
  </si>
  <si>
    <t>About North ehf.</t>
  </si>
  <si>
    <t>Lykill ehf.</t>
  </si>
  <si>
    <t>Iced Out ehf.</t>
  </si>
  <si>
    <t>Sport-ID ehf.</t>
  </si>
  <si>
    <t>Haf24 ehf.</t>
  </si>
  <si>
    <t>Braml ehf.</t>
  </si>
  <si>
    <t>Prjónakofinn sf.</t>
  </si>
  <si>
    <t>VÖK Waters ehf.</t>
  </si>
  <si>
    <t>Mikado ehf.</t>
  </si>
  <si>
    <t>Reykjavík´s Cutest ehf.</t>
  </si>
  <si>
    <t>Spilaborg ehf.</t>
  </si>
  <si>
    <t>Atlantic Best ehf.</t>
  </si>
  <si>
    <t>Slitnar reimar ehf.</t>
  </si>
  <si>
    <t>Balún ehf.</t>
  </si>
  <si>
    <t>LÍU verslun ehf.</t>
  </si>
  <si>
    <t>Toft ehf.</t>
  </si>
  <si>
    <t>Skrín ehf.</t>
  </si>
  <si>
    <t>HEYJ snyrtivörur ehf.</t>
  </si>
  <si>
    <t>Bata ehf.</t>
  </si>
  <si>
    <t>Natus ehf.</t>
  </si>
  <si>
    <t>Langabúr ehf.</t>
  </si>
  <si>
    <t>Mantra verslun ehf.</t>
  </si>
  <si>
    <t>Díva ehf.</t>
  </si>
  <si>
    <t>OVAL gullsmiðja ehf.</t>
  </si>
  <si>
    <t>Bjargbest ehf.</t>
  </si>
  <si>
    <t>Prjónar ehf.</t>
  </si>
  <si>
    <t>Plöntuveggir ehf.</t>
  </si>
  <si>
    <t>Spark Design Space ehf.</t>
  </si>
  <si>
    <t>KJG ehf.</t>
  </si>
  <si>
    <t>Khaki ehf.</t>
  </si>
  <si>
    <t>Walnut ehf.</t>
  </si>
  <si>
    <t>Frostwear ehf.</t>
  </si>
  <si>
    <t>Kúlulegur ehf.</t>
  </si>
  <si>
    <t>Global Germany ehf.</t>
  </si>
  <si>
    <t>Stofn ehf.</t>
  </si>
  <si>
    <t>Aerial ehf.</t>
  </si>
  <si>
    <t>Ice Ice ehf.</t>
  </si>
  <si>
    <t>Aura ehf.</t>
  </si>
  <si>
    <t>Attorney ehf.</t>
  </si>
  <si>
    <t>Brilljantín ehf.</t>
  </si>
  <si>
    <t>KÍTOS ehf.</t>
  </si>
  <si>
    <t>Kytra Hönnun ehf.</t>
  </si>
  <si>
    <t>Merkismenn ehf.</t>
  </si>
  <si>
    <t>Stratton ehf.</t>
  </si>
  <si>
    <t>Raf Dögg ehf.</t>
  </si>
  <si>
    <t>Taste the North ehf.</t>
  </si>
  <si>
    <t>RúnKrist ehf.</t>
  </si>
  <si>
    <t>Fermata ehf.</t>
  </si>
  <si>
    <t>Cuong Thinh ehf.</t>
  </si>
  <si>
    <t>ETOILE ehf.</t>
  </si>
  <si>
    <t>Regn-import ehf.</t>
  </si>
  <si>
    <t>Nordic Distribution Partner ehf</t>
  </si>
  <si>
    <t>Praktík ehf.</t>
  </si>
  <si>
    <t>Vistvænt og náttúrulegt ehf.</t>
  </si>
  <si>
    <t>Dúddi &amp; Dúdda ehf.</t>
  </si>
  <si>
    <t>Primus ehf</t>
  </si>
  <si>
    <t>Ísmerki ehf.</t>
  </si>
  <si>
    <t>EH Fasteignir ehf.</t>
  </si>
  <si>
    <t>ABC byggingar ehf.</t>
  </si>
  <si>
    <t>F3 ehf.</t>
  </si>
  <si>
    <t>Teknik ehf.</t>
  </si>
  <si>
    <t>DAS 80 ehf.</t>
  </si>
  <si>
    <t>Unadalur ehf.</t>
  </si>
  <si>
    <t>P2 ehf.</t>
  </si>
  <si>
    <t>AEE ehf.</t>
  </si>
  <si>
    <t>BBH ehf.</t>
  </si>
  <si>
    <t>HG 100 ehf.</t>
  </si>
  <si>
    <t>Mía Mía ehf.</t>
  </si>
  <si>
    <t>Stjaki ehf.</t>
  </si>
  <si>
    <t>E-bike rental ehf.</t>
  </si>
  <si>
    <t>Bergsstaðir ehf</t>
  </si>
  <si>
    <t>Eyrin kjörbúð ehf.</t>
  </si>
  <si>
    <t>Lundhaven ehf.</t>
  </si>
  <si>
    <t>Kaupfélag Króksfjarðar</t>
  </si>
  <si>
    <t>Aðalskór ehf.</t>
  </si>
  <si>
    <t>Lífsheill ehf.</t>
  </si>
  <si>
    <t>Kickstart ehf.</t>
  </si>
  <si>
    <t>Víkurbær ehf.</t>
  </si>
  <si>
    <t>LH Heildverslun ehf.</t>
  </si>
  <si>
    <t>Iska ehf</t>
  </si>
  <si>
    <t>Nordic Pods ehf.</t>
  </si>
  <si>
    <t>Bylting ehf</t>
  </si>
  <si>
    <t>Hómý ehf</t>
  </si>
  <si>
    <t>Þorpið-Village ehf.</t>
  </si>
  <si>
    <t>Obsidian ehf.</t>
  </si>
  <si>
    <t>ÞB fjárfestingar ehf.</t>
  </si>
  <si>
    <t>DUNGANON ehf.</t>
  </si>
  <si>
    <t>Bragginn ehf.</t>
  </si>
  <si>
    <t>Verslunin Þórshamar ehf.</t>
  </si>
  <si>
    <t>Sissa ehf.</t>
  </si>
  <si>
    <t>RBB ehf.</t>
  </si>
  <si>
    <t>Nesverslun ehf</t>
  </si>
  <si>
    <t>Heillin mín ehf.</t>
  </si>
  <si>
    <t>ne2a ehf.</t>
  </si>
  <si>
    <t>Sambúðin ehf.</t>
  </si>
  <si>
    <t>Dýja ehf.</t>
  </si>
  <si>
    <t>Polar Trade ehf.</t>
  </si>
  <si>
    <t>Infinity ehf.</t>
  </si>
  <si>
    <t>Fantom ehf.</t>
  </si>
  <si>
    <t>Atlantor ehf.</t>
  </si>
  <si>
    <t>Natural Supplements ehf.</t>
  </si>
  <si>
    <t>SCANDINAVIAN TRADE ehf.</t>
  </si>
  <si>
    <t>Besta landið ehf.</t>
  </si>
  <si>
    <t>Brúðhjón ehf.</t>
  </si>
  <si>
    <t>J33 ehf.</t>
  </si>
  <si>
    <t>Awderphone ehf.</t>
  </si>
  <si>
    <t>Hveim ehf.</t>
  </si>
  <si>
    <t>GREYKJAVÍK ehf.</t>
  </si>
  <si>
    <t>ActivePure ehf.</t>
  </si>
  <si>
    <t>Holeshot ehf.</t>
  </si>
  <si>
    <t>Mín vítamín ehf.</t>
  </si>
  <si>
    <t>Ultra tækni ehf.</t>
  </si>
  <si>
    <t>Litlakelda ehf.</t>
  </si>
  <si>
    <t>Vindbelgur ehf</t>
  </si>
  <si>
    <t>Æsa ehf.</t>
  </si>
  <si>
    <t>Netborg ehf.</t>
  </si>
  <si>
    <t>Lapis ehf.</t>
  </si>
  <si>
    <t>D-SAN ehf.</t>
  </si>
  <si>
    <t>Lífgrænt ehf.</t>
  </si>
  <si>
    <t>Græna plantan ehf.</t>
  </si>
  <si>
    <t>Hamarsgerði ehf.</t>
  </si>
  <si>
    <t>Málalausnir ehf.</t>
  </si>
  <si>
    <t>Famfam ehf.</t>
  </si>
  <si>
    <t>Íshöfn ehf</t>
  </si>
  <si>
    <t>BIP ehf.</t>
  </si>
  <si>
    <t>Gizmo ehf.</t>
  </si>
  <si>
    <t>Yndir ehf.</t>
  </si>
  <si>
    <t>Barn og Bú ehf.</t>
  </si>
  <si>
    <t>BG Cleaning Systems Intern ehf</t>
  </si>
  <si>
    <t>Bakkelsi Bakehouse slf.</t>
  </si>
  <si>
    <t>AICO ehf.</t>
  </si>
  <si>
    <t>Móinn rekstrarfélag ehf.</t>
  </si>
  <si>
    <t>Portland ehf.</t>
  </si>
  <si>
    <t>Colors of Ice ehf.</t>
  </si>
  <si>
    <t>Klemma ehf</t>
  </si>
  <si>
    <t>Heimahornið ehf</t>
  </si>
  <si>
    <t>Rökkurrós ehf.</t>
  </si>
  <si>
    <t>Þakplan ehf.</t>
  </si>
  <si>
    <t>Stekkjarholt ehf</t>
  </si>
  <si>
    <t>NDL ehf.</t>
  </si>
  <si>
    <t>Teigakjör ehf</t>
  </si>
  <si>
    <t>Ísbarinn ehf.</t>
  </si>
  <si>
    <t>SShop ehf.</t>
  </si>
  <si>
    <t>H. Hallgríms ehf.</t>
  </si>
  <si>
    <t>GÞÞ ehf.</t>
  </si>
  <si>
    <t>Bókakjallarinn ehf.</t>
  </si>
  <si>
    <t>Hachiya ehf.</t>
  </si>
  <si>
    <t>Jóhannsson og co ehf.</t>
  </si>
  <si>
    <t>Gutenberg ehf.</t>
  </si>
  <si>
    <t>RVK-V ehf.</t>
  </si>
  <si>
    <t>Ma Durga ehf</t>
  </si>
  <si>
    <t>X-us Viðskiptalausnir ehf.</t>
  </si>
  <si>
    <t>Verslunar-Geiri ehf</t>
  </si>
  <si>
    <t>5K ehf</t>
  </si>
  <si>
    <t>BD1 ehf.</t>
  </si>
  <si>
    <t>Feðgin ehf.</t>
  </si>
  <si>
    <t>E.L.S Textrade ehf.</t>
  </si>
  <si>
    <t>Eignarhaldsfélagið Jason ehf</t>
  </si>
  <si>
    <t>Ronja ehf.</t>
  </si>
  <si>
    <t>Tögl ehf.</t>
  </si>
  <si>
    <t>LUMBRA ehf.</t>
  </si>
  <si>
    <t>Eilind ehf</t>
  </si>
  <si>
    <t>Spiss ehf.</t>
  </si>
  <si>
    <t>Líkami og sport ehf.</t>
  </si>
  <si>
    <t>Kaupfélag Suðurnesja ( svf. )</t>
  </si>
  <si>
    <t>A4 ehf.</t>
  </si>
  <si>
    <t>Solla Bláfeld ehf.</t>
  </si>
  <si>
    <t>DG Heildverslun ehf.</t>
  </si>
  <si>
    <t>Chitracom ehf.</t>
  </si>
  <si>
    <t>Hit the road ehf.</t>
  </si>
  <si>
    <t>Margt Smátt Vinnuföt ehf.</t>
  </si>
  <si>
    <t>Vort ehf.</t>
  </si>
  <si>
    <t>AAJ ehf.</t>
  </si>
  <si>
    <t>Rótor ehf.</t>
  </si>
  <si>
    <t xml:space="preserve">           KODIAK Excel</t>
  </si>
  <si>
    <t>Gjaldmiðill</t>
  </si>
  <si>
    <t>Gengi</t>
  </si>
  <si>
    <t>Veltufjárhlutfall</t>
  </si>
  <si>
    <t>EBITDA hlutfall</t>
  </si>
  <si>
    <t>Breyting milli ára</t>
  </si>
  <si>
    <t>Samanburður á félögum</t>
  </si>
  <si>
    <t>Urriðafoss ehf</t>
  </si>
  <si>
    <t>Blekhylki-Símaveski ehf.</t>
  </si>
  <si>
    <r>
      <t xml:space="preserve">                              </t>
    </r>
    <r>
      <rPr>
        <b/>
        <sz val="26"/>
        <color theme="1"/>
        <rFont val="Calibri"/>
        <family val="2"/>
        <scheme val="minor"/>
      </rPr>
      <t>KODIAK Excel</t>
    </r>
  </si>
  <si>
    <t xml:space="preserve">     KODIAK Excel</t>
  </si>
  <si>
    <t>___Aðrar rekstrartekjur</t>
  </si>
  <si>
    <t>{0,100000,130000}</t>
  </si>
  <si>
    <t>______Aðrar rekstrartekjur [annað]</t>
  </si>
  <si>
    <t>{0,100000,130000,134999}</t>
  </si>
  <si>
    <t>______Afskriftir fastafjármuna</t>
  </si>
  <si>
    <t>{0,100000,140000,141000}</t>
  </si>
  <si>
    <t>______Matsbreyting fjárfestingareigna</t>
  </si>
  <si>
    <t>{0,100000,140000,143000}</t>
  </si>
  <si>
    <t>______Gengismunur</t>
  </si>
  <si>
    <t>{0,100000,150000,153000}</t>
  </si>
  <si>
    <t>______Fjármagnsliðir [annað]</t>
  </si>
  <si>
    <t>{0,100000,150000,159999}</t>
  </si>
  <si>
    <t>___Aðrir liðir</t>
  </si>
  <si>
    <t>{0,100000,160000}</t>
  </si>
  <si>
    <t>______Hlutdeild í afkomu dóttur- og hlutdeildarfélaga</t>
  </si>
  <si>
    <t>{0,100000,160000,160500}</t>
  </si>
  <si>
    <t>_________Hlutdeild í afkomu hlutdeildarfélaga</t>
  </si>
  <si>
    <t>{0,100000,160000,161000}</t>
  </si>
  <si>
    <t>______Tekjuskattur [annað]</t>
  </si>
  <si>
    <t>{0,100000,170000,179999}</t>
  </si>
  <si>
    <t>___Liðir eftir tekjuskatt</t>
  </si>
  <si>
    <t>{0,100000,180000}</t>
  </si>
  <si>
    <t>______Óefnislegar eignir</t>
  </si>
  <si>
    <t>{0,200000,210000,212000}</t>
  </si>
  <si>
    <t>______Eignarhlutur í dóttur- og hlutdeildarfélögum</t>
  </si>
  <si>
    <t>{0,200000,210000,213500}</t>
  </si>
  <si>
    <t>______Fjárfestingarverðbréf og aðrar langtímakröfur</t>
  </si>
  <si>
    <t>{0,200000,210000,214000}</t>
  </si>
  <si>
    <t>______Eignfærður afnotaréttur</t>
  </si>
  <si>
    <t>{0,200000,210000,218000}</t>
  </si>
  <si>
    <t>______Fastafjármunir [annað]</t>
  </si>
  <si>
    <t>{0,200000,210000,219999}</t>
  </si>
  <si>
    <t>______Birgðir</t>
  </si>
  <si>
    <t>{0,200000,220000,221000}</t>
  </si>
  <si>
    <t>___Yfirverðsreikningur</t>
  </si>
  <si>
    <t>{0,300000,311000}</t>
  </si>
  <si>
    <t>___Eigið fé [annað]</t>
  </si>
  <si>
    <t>{0,300000,399999}</t>
  </si>
  <si>
    <t>______Vaxtaberandi langtímaskuldir</t>
  </si>
  <si>
    <t>{0,400000,410000,411000}</t>
  </si>
  <si>
    <t>_________Tekjuskattsskuldbinding</t>
  </si>
  <si>
    <t>{0,400000,410000,412500,413000}</t>
  </si>
  <si>
    <t>_________Leiguskuldbindingar - langtíma</t>
  </si>
  <si>
    <t>{0,400000,410000,412500,414250}</t>
  </si>
  <si>
    <t>______Vaxtaberandi skammtímaskuldir</t>
  </si>
  <si>
    <t>{0,400000,420000,421000}</t>
  </si>
  <si>
    <t>______Leiguskuldbindingar - skammtíma</t>
  </si>
  <si>
    <t>{0,400000,420000,423500}</t>
  </si>
  <si>
    <t>___Vaxtaberandi skuldir</t>
  </si>
  <si>
    <t>{0,400000,920500}</t>
  </si>
  <si>
    <t>___Áhrif gengisbreytinga á handbært fé</t>
  </si>
  <si>
    <t>{0,500000,540000}</t>
  </si>
  <si>
    <t>description_is</t>
  </si>
  <si>
    <t>Ræktun nytjajurta og búfjárrækt, veiðar og tengd þjónustustarfsemi</t>
  </si>
  <si>
    <t>Skógrækt og skógarhögg</t>
  </si>
  <si>
    <t>Fiskveiðar og fiskeldi</t>
  </si>
  <si>
    <t>Kolanám</t>
  </si>
  <si>
    <t>Vinnsla á hráolíu og jarðgasi</t>
  </si>
  <si>
    <t>Málmnám og málmvinnsla</t>
  </si>
  <si>
    <t>Nám og vinnsla annarra hráefna úr jörðu</t>
  </si>
  <si>
    <t>Þjónustustarfsemi við námuvinnslu</t>
  </si>
  <si>
    <t>Matvælaframleiðsla</t>
  </si>
  <si>
    <t>Framleiðsla á drykkjarvörum</t>
  </si>
  <si>
    <t>Framleiðsla á tóbaksvörum</t>
  </si>
  <si>
    <t>Framleiðsla á textílvörum</t>
  </si>
  <si>
    <t>Fatagerð</t>
  </si>
  <si>
    <t>Framleiðsla á leðri og leðurvörum</t>
  </si>
  <si>
    <t>Framleiðsla á viði, viðarvörum og korki, önnur en húsgagnagerð; framleiðsla á vörum úr hálmi og fléttuefnum</t>
  </si>
  <si>
    <t>Framleiðsla á pappír og pappírsvöru</t>
  </si>
  <si>
    <t>Prentun og fjölföldun upptekins efnis</t>
  </si>
  <si>
    <t>Framleiðsla á koksi og hreinsuðum olíuvörum</t>
  </si>
  <si>
    <t>Framleiðsla á efnum og efnavörum</t>
  </si>
  <si>
    <t>Framleiðsla á lyfjum og efnum til lyfjagerðar</t>
  </si>
  <si>
    <t>Framleiðsla á gúmmí- og plastvörum</t>
  </si>
  <si>
    <t>Framleiðsla á vörum úr málmlausum steinefnum</t>
  </si>
  <si>
    <t>Framleiðsla málma</t>
  </si>
  <si>
    <t>Framleiðsla á málmvörum, að undanskildum vélum og búnaði</t>
  </si>
  <si>
    <t>Framleiðsla á tölvu-, rafeinda- og optískum vörum</t>
  </si>
  <si>
    <t>Framleiðsla á rafbúnaði og heimilistækjum</t>
  </si>
  <si>
    <t>Framleiðsla á öðrum ótöldum vélum og tækjum</t>
  </si>
  <si>
    <t>Framleiðsla á vélknúnum ökutækjum og tengivögnum</t>
  </si>
  <si>
    <t>Framleiðsla annarra farartækja</t>
  </si>
  <si>
    <t>Framleiðsla á húsgögnum og innréttingum</t>
  </si>
  <si>
    <t>Framleiðsla, ót.a.</t>
  </si>
  <si>
    <t>Viðgerðir og uppsetning vélbúnaðar og tækja</t>
  </si>
  <si>
    <t>Rafmagns-, gas- og hitaveitur; kæli- og loftræstiveitur</t>
  </si>
  <si>
    <t>Vatnsveita, öflun og meðferð vatns</t>
  </si>
  <si>
    <t>Fráveita</t>
  </si>
  <si>
    <t>Sorphirða, meðhöndlun og förgun sorps; endurnýting efnis</t>
  </si>
  <si>
    <t>Afmengun og önnur þjónusta við meðhöndlun úrgangs</t>
  </si>
  <si>
    <t>Bygging húsnæðis; þróun byggingarverkefna</t>
  </si>
  <si>
    <t>Mannvirkjagerð</t>
  </si>
  <si>
    <t>Sérhæfð byggingarstarfsemi</t>
  </si>
  <si>
    <t>Sala, viðgerðir og viðhald á vélknúnum ökutækjum og tengivögnum</t>
  </si>
  <si>
    <t>Heildverslun, að undanskildum vélknúnum ökutækjum</t>
  </si>
  <si>
    <t>Smásöluverslun, að undanskildum vélknúnum ökutækjum</t>
  </si>
  <si>
    <t>Flutningar á landi og eftir leiðslum</t>
  </si>
  <si>
    <t>Flutningar á sjó og vatnaleiðum</t>
  </si>
  <si>
    <t>Flutningar með flugi</t>
  </si>
  <si>
    <t>Vörugeymsla og stoðstarfsemi fyrir flutninga</t>
  </si>
  <si>
    <t>Póst- og boðberaþjónusta</t>
  </si>
  <si>
    <t>Rekstur gististaða</t>
  </si>
  <si>
    <t>Veitingasala og -þjónusta</t>
  </si>
  <si>
    <t>Útgáfustarfsemi</t>
  </si>
  <si>
    <t>Framleiðsla á kvikmyndum, myndböndum og sjónvarpsefni; hljóðupptaka og tónlistarútgáfa</t>
  </si>
  <si>
    <t>Útvarps- og sjónvarpsútsending; dagskrárgerð</t>
  </si>
  <si>
    <t>Fjarskipti</t>
  </si>
  <si>
    <t>Þjónustustarfsemi á sviði upplýsingatækni</t>
  </si>
  <si>
    <t>Starfsemi á sviði upplýsingaþjónustu</t>
  </si>
  <si>
    <t>Fjármálaþjónusta, þó ekki starfsemi vátryggingafélaga og lífeyrissjóða</t>
  </si>
  <si>
    <t>Vátryggingafélög, endurtryggingafélög og lífeyrissjóðir, þó ekki lögboðnar almannatryggingar</t>
  </si>
  <si>
    <t>Starfsemi tengd fjármálaþjónustu og vátryggingum</t>
  </si>
  <si>
    <t>Fasteignaviðskipti</t>
  </si>
  <si>
    <t>Lögfræðiþjónusta og reikningshald</t>
  </si>
  <si>
    <t>Starfsemi höfuðstöðva, starfsemi við rekstrarráðgjöf</t>
  </si>
  <si>
    <t>Starfsemi arkitekta og verkfræðinga; tæknilegar prófanir og greining</t>
  </si>
  <si>
    <t>Vísindarannsóknir og þróunarstarf</t>
  </si>
  <si>
    <t>Auglýsingastarfsemi og markaðsrannsóknir</t>
  </si>
  <si>
    <t>Önnur sérfræðileg, vísindaleg og tæknileg starfsemi</t>
  </si>
  <si>
    <t>Dýralækningar</t>
  </si>
  <si>
    <t>Leigustarfsemi, þó ekki fasteignaleiga</t>
  </si>
  <si>
    <t>Atvinnumiðlun</t>
  </si>
  <si>
    <t>Ferðaskrifstofur, ferðaskipuleggjendur og önnur bókunarþjónusta</t>
  </si>
  <si>
    <t>Öryggis- og rannsóknarstarfsemi</t>
  </si>
  <si>
    <t>Fasteignarumsýsla, hreingerningarþjónusta og skrúðgarðyrkja</t>
  </si>
  <si>
    <t>Skrifstofuþjónusta og önnur þjónusta við atvinnurekstur</t>
  </si>
  <si>
    <t>Opinber stjórnsýsla, varnarmál og almannatryggingar</t>
  </si>
  <si>
    <t>Fræðslustarfsemi</t>
  </si>
  <si>
    <t>Heilbrigðisþjónusta</t>
  </si>
  <si>
    <t>Umönnun á dvalarheimilum</t>
  </si>
  <si>
    <t>Félagsþjónusta án dvalar á stofnun</t>
  </si>
  <si>
    <t>Skapandi listir og afþreying</t>
  </si>
  <si>
    <t>Starfsemi safna og önnur menningarstarfsemi</t>
  </si>
  <si>
    <t>Fjárhættu- og veðmálastarfsemi</t>
  </si>
  <si>
    <t>Íþrótta- og tómstundastarfsemi</t>
  </si>
  <si>
    <t>Starfsemi félagasamtaka</t>
  </si>
  <si>
    <t>Viðgerðir á tölvum og hlutum til einka- og heimilisnota</t>
  </si>
  <si>
    <t>Önnur þjónustustarfsemi</t>
  </si>
  <si>
    <t>Heimilishald með launuðu starfsfólki</t>
  </si>
  <si>
    <t>Þjónustustarfsemi og framleiðsla á heimilum á ýmis konar vöru til eigin nota</t>
  </si>
  <si>
    <t>Starfsemi alþjóðlegra stofnana og samtaka með úrlendisrétt</t>
  </si>
  <si>
    <t>step</t>
  </si>
  <si>
    <t>Ræktun nytjajurta annarra en fjölærra</t>
  </si>
  <si>
    <t>Kornrækt (að undanskildum hrísgrjónum), ræktun belgjurta og olíufræja</t>
  </si>
  <si>
    <t>Hrísgrjónarækt</t>
  </si>
  <si>
    <t>Ræktun grænmetis og melóna, róta og hnýðis</t>
  </si>
  <si>
    <t>Ræktun á aldingrænmeti og papriku</t>
  </si>
  <si>
    <t>Ræktun á kartöflum</t>
  </si>
  <si>
    <t>Ræktun á öðru ótöldu grænmeti, rótum og hnýði</t>
  </si>
  <si>
    <t>Ræktun sykurreyrs</t>
  </si>
  <si>
    <t>Tóbaksræktun</t>
  </si>
  <si>
    <t>Ræktun trefjajurta</t>
  </si>
  <si>
    <t>Önnur ræktun nytjajurta sem ekki eru fjölærar</t>
  </si>
  <si>
    <t>Blómarækt</t>
  </si>
  <si>
    <t>Önnur ótalin ræktun nytjajurta sem ekki eru fjölærar</t>
  </si>
  <si>
    <t>Ræktun fjölærra nytjajurta</t>
  </si>
  <si>
    <t>Ræktun á þrúgum</t>
  </si>
  <si>
    <t>Ræktun hitabeltisávaxta og ávaxta frá heittempraða beltinu</t>
  </si>
  <si>
    <t>Ræktun ávaxta frá hitabeltinu og heittempraða beltinu</t>
  </si>
  <si>
    <t>Ræktun sítrusávaxta</t>
  </si>
  <si>
    <t>Ræktun kjarnaávaxta og steinaldina</t>
  </si>
  <si>
    <t>Ræktun annarra ávaxta og hnetna af trjám og runnum</t>
  </si>
  <si>
    <t>Ræktun annarra ávaxta og hneta af trjám og runnum</t>
  </si>
  <si>
    <t>Ræktun olíuríkra ávaxta</t>
  </si>
  <si>
    <t>Ræktun jurta til drykkjargerðar</t>
  </si>
  <si>
    <t>Ræktun krydd- , ilm- og lyfjajurta</t>
  </si>
  <si>
    <t>Ræktun annarra fjölærra nytjajurta</t>
  </si>
  <si>
    <t>Plöntufjölgun</t>
  </si>
  <si>
    <t>Búfjárrækt</t>
  </si>
  <si>
    <t>Ræktun mjólkurkúa</t>
  </si>
  <si>
    <t>Önnur nautgriparækt</t>
  </si>
  <si>
    <t>Hrossarækt og ræktun annarra dýra af hrossaætt</t>
  </si>
  <si>
    <t>Úlfaldarækt og ræktun dýra af úlfaldaætt</t>
  </si>
  <si>
    <t>Sauðfjár- og geitarækt</t>
  </si>
  <si>
    <t>Svínarækt</t>
  </si>
  <si>
    <t>Alifuglarækt og eggjaframleiðsla</t>
  </si>
  <si>
    <t>Alifuglarækt</t>
  </si>
  <si>
    <t>Eggjaframleiðsla</t>
  </si>
  <si>
    <t>Ræktun annarra dýra</t>
  </si>
  <si>
    <t>Loðdýrabú</t>
  </si>
  <si>
    <t>Æðarrækt og æðardúnstekja</t>
  </si>
  <si>
    <t>Ræktun annarra ótalinna dýra</t>
  </si>
  <si>
    <t>Blandaður búskapur</t>
  </si>
  <si>
    <t>Þjónustustarfsemi við landbúnað og starfsemi eftir uppskeru nytjajurta</t>
  </si>
  <si>
    <t>Þjónustustarfsemi við ræktun nytjajurta</t>
  </si>
  <si>
    <t>Þjónustustarfsemi við búfjárrækt</t>
  </si>
  <si>
    <t>Starfsemi að lokinni uppskeru</t>
  </si>
  <si>
    <t>Vinnsla fræja fyrir sáningu</t>
  </si>
  <si>
    <t>Veiðar og tengd þjónustustarfsemi</t>
  </si>
  <si>
    <t>Skógrækt og önnur starfsemi tengd skógrækt</t>
  </si>
  <si>
    <t>Rekstur gróðrastöðva fyrir skógartré</t>
  </si>
  <si>
    <t>Skógrækt og önnur ótalin starfsemi tengd henni</t>
  </si>
  <si>
    <t>Skógarhögg</t>
  </si>
  <si>
    <t>Söfnun afurða sem vaxa villtar en eru ekki tré</t>
  </si>
  <si>
    <t>Þjónustustarfsemi við skógrækt</t>
  </si>
  <si>
    <t>Fiskveiðar</t>
  </si>
  <si>
    <t>Fiskveiðar í sjó</t>
  </si>
  <si>
    <t>Útgerð smábáta</t>
  </si>
  <si>
    <t>Útgerð fiskiskipa</t>
  </si>
  <si>
    <t>Hvalveiðar</t>
  </si>
  <si>
    <t>Ferskvatnsveiði</t>
  </si>
  <si>
    <t>Eldi og ræktun í sjó og vatni</t>
  </si>
  <si>
    <t>Eldi og ræktun í sjó</t>
  </si>
  <si>
    <t>Eldi og ræktun í ferskvatni</t>
  </si>
  <si>
    <t>Steinkolanám</t>
  </si>
  <si>
    <t>Brúnkolanám</t>
  </si>
  <si>
    <t>Vinnsla á hráolíu</t>
  </si>
  <si>
    <t>Vinnsla á jarðgasi</t>
  </si>
  <si>
    <t>Járnnám</t>
  </si>
  <si>
    <t>Nám annarra málma en járns</t>
  </si>
  <si>
    <t>Nám á úran- og þórínmálmgrýti</t>
  </si>
  <si>
    <t>Grjót-, sand- og leirnám</t>
  </si>
  <si>
    <t>Grjótnám til skrautsteinagerðar og til bygginga, kalksteins-, gifs-, krítar- og flögubergsnám</t>
  </si>
  <si>
    <t>Malar-, sand- og leirnám</t>
  </si>
  <si>
    <t>Nám og vinnsla annarra ótalinna hráefna úr jörðu</t>
  </si>
  <si>
    <t>Nám og vinnsla á steinefnum til efnaiðnaðar og áburðargerðar</t>
  </si>
  <si>
    <t>Mótekja</t>
  </si>
  <si>
    <t>Saltnám</t>
  </si>
  <si>
    <t>Þjónustustarfsemi við námuvinnslu á jarðolíu og jarðgasi</t>
  </si>
  <si>
    <t>Þjónustustarfsemi fyrir vinnslu annarra hráefna úr jörðu</t>
  </si>
  <si>
    <t>Kjötiðnaður</t>
  </si>
  <si>
    <t>Slátrun og vinnsla á kjöti, þó ekki alifuglakjöti</t>
  </si>
  <si>
    <t>Slátrun og vinnsla á alifuglakjöti</t>
  </si>
  <si>
    <t>Framleiðsla á kjötafurðum</t>
  </si>
  <si>
    <t>Fiskvinnsla; vinnsla krabbadýra og lindýra</t>
  </si>
  <si>
    <t>Frysting fiskafurða, krabbadýra og lindýra</t>
  </si>
  <si>
    <t>Söltun, þurrkun og hersla fiskafurða, krabbadýra og lindýra</t>
  </si>
  <si>
    <t>Mjöl- og lýsisvinnsla</t>
  </si>
  <si>
    <t>Framleiðsla lagmetis úr fiskafurðum, krabbadýrum og lindýrum</t>
  </si>
  <si>
    <t>Önnur ótalin vinnsla fiskafurða, krabbadýra og lindýra</t>
  </si>
  <si>
    <t>Vinnsla ávaxta og grænmetis</t>
  </si>
  <si>
    <t>Vinnsla á kartöflum</t>
  </si>
  <si>
    <t>Framleiðsla á ávaxta- og grænmetissafa</t>
  </si>
  <si>
    <t>Önnur ótalin vinnsla ávaxta og grænmetis</t>
  </si>
  <si>
    <t>Framleiðsla á jurta- og dýraolíu og feiti</t>
  </si>
  <si>
    <t>Framleiðsla á olíu og feiti</t>
  </si>
  <si>
    <t>Framleiðsla á smjörlíki og svipaðri feiti til manneldis</t>
  </si>
  <si>
    <t>Framleiðsla á mjólkurafurðum</t>
  </si>
  <si>
    <t>Mjólkurbú og ostagerð</t>
  </si>
  <si>
    <t>Ísgerð</t>
  </si>
  <si>
    <t>Framleiðsla á kornvöru, mjölva og mjölvavöru</t>
  </si>
  <si>
    <t>Framleiðsla á kornvöru</t>
  </si>
  <si>
    <t>Framleiðsla á mjölva og mjölvavöru</t>
  </si>
  <si>
    <t>Framleiðsla á bakarís- og mjölkenndum vörum</t>
  </si>
  <si>
    <t>Framleiðsla á brauði, nýju sætabrauði og kökum</t>
  </si>
  <si>
    <t>Framleiðsla á tvíbökum og kexi, framleiðsla á geymsluþolnu sætabrauði og kökum</t>
  </si>
  <si>
    <t>Framleiðsla á pastavörum og svipuðum vörum</t>
  </si>
  <si>
    <t>Framleiðsla á öðrum matvælum</t>
  </si>
  <si>
    <t>Sykurframleiðsla</t>
  </si>
  <si>
    <t>Framleiðsla á súkkulaði og sælgæti; kakói</t>
  </si>
  <si>
    <t>Te- og kaffivinnsla</t>
  </si>
  <si>
    <t>Framleiðsla á bragðefnum og kryddi</t>
  </si>
  <si>
    <t>Framleiðsla á tilbúnum máltíðum og réttum</t>
  </si>
  <si>
    <t>Framleiðsla á jafnblönduðum matvælum og sérfæði</t>
  </si>
  <si>
    <t>Önnur ótalin framleiðsla á matvælum</t>
  </si>
  <si>
    <t>Fóðurframleiðsla</t>
  </si>
  <si>
    <t>Framleiðsla húsdýrafóðurs</t>
  </si>
  <si>
    <t>Framleiðsla gæludýrafóðurs</t>
  </si>
  <si>
    <t>Eiming, hreinsun og blöndun áfengra drykkja</t>
  </si>
  <si>
    <t>Framleiðsla á víni úr þrúgum</t>
  </si>
  <si>
    <t>Framleiðsla annarra ávaxtavína</t>
  </si>
  <si>
    <t>Framleiðsla á öðrum óeimuðum, gerjuðum drykkjarvörum</t>
  </si>
  <si>
    <t>Bjórgerð</t>
  </si>
  <si>
    <t>Maltgerð</t>
  </si>
  <si>
    <t>Framleiðsla á gosdrykkjum, ölkelduvatni og öðru átöppuðu vatni</t>
  </si>
  <si>
    <t>Forvinnsla og spuni á textíltrefjum</t>
  </si>
  <si>
    <t>Textílvefnaður</t>
  </si>
  <si>
    <t>Frágangur á textílum</t>
  </si>
  <si>
    <t>Framleiðsla á annarri textílvöru</t>
  </si>
  <si>
    <t>Framleiðsla á hekluðum og prjónuðum dúk</t>
  </si>
  <si>
    <t>Framleiðsla á tilbúinni spunavöru annarri en fatnaði</t>
  </si>
  <si>
    <t>Framleiðsla á gólfteppum og mottum</t>
  </si>
  <si>
    <t>Framleiðsla á köðlum, seglgarni og netum</t>
  </si>
  <si>
    <t>Framleiðsla á trefjadúk og vörum úr þeim, þó ekki fatnaði</t>
  </si>
  <si>
    <t>Framleiðsla annarra tækni- og iðnaðartextíla</t>
  </si>
  <si>
    <t>Framleiðsla á annarri ótalinni textílvöru</t>
  </si>
  <si>
    <t>Framleiðsla á fatnaði, þó ekki úr loðskinni</t>
  </si>
  <si>
    <t>Framleiðsla á leðurfatnaði</t>
  </si>
  <si>
    <t>Vinnufatagerð</t>
  </si>
  <si>
    <t>Framleiðsla á öðrum yfirfatnaði</t>
  </si>
  <si>
    <t>Framleiðsla á nærfatnaði</t>
  </si>
  <si>
    <t>Framleiðsla á öðrum fatnaði og fylgihlutum</t>
  </si>
  <si>
    <t>Framleiðsla á vörum úr loðskinnum</t>
  </si>
  <si>
    <t>Framleiðsla á prjónuðum og hekluðum fatnaði</t>
  </si>
  <si>
    <t>Framleiðsla á sokkum og sokkavörum</t>
  </si>
  <si>
    <t>Framleiðsla á öðrum prjónuðum og hekluðum fatnaði</t>
  </si>
  <si>
    <t>Sútun á leðri; framleiðsla á ferðatöskum, handtöskum, reiðtygjum og skyldum vörum, sútun og litun loðskinna</t>
  </si>
  <si>
    <t>Sútun leðurs; sútun og litun á loðskinni</t>
  </si>
  <si>
    <t>Framleiðsla á ferðatöskum, handtöskum og áþekkum vörum; reiðtygjum og skyldum vörum</t>
  </si>
  <si>
    <t>Framleiðsla á skófatnaði</t>
  </si>
  <si>
    <t>Sögun, heflun og fúavörn á viði</t>
  </si>
  <si>
    <t>Framleiðsla á vörum úr viði, korki, hálmi og fléttiefnum</t>
  </si>
  <si>
    <t>Framleiðsla á viðarspæni og plötum að grunni til úr viði</t>
  </si>
  <si>
    <t>Framleiðsla á samsettum parketgólfum</t>
  </si>
  <si>
    <t>Framleiðsla á öðrum trésmíðavörum til bygginga</t>
  </si>
  <si>
    <t>Framleiðsla á umbúðum úr viði</t>
  </si>
  <si>
    <t>Framleiðsla á annarri viðarvöru; framleiðsla á vörum úr korki, hálmi og fléttiefnum</t>
  </si>
  <si>
    <t>Framleiðsla á pappírskvoðu, pappír og pappa</t>
  </si>
  <si>
    <t>Framleiðsla á pappírskvoðu</t>
  </si>
  <si>
    <t>Framleiðsla á pappír og pappa</t>
  </si>
  <si>
    <t>Framleiðsla á vörum úr pappír og pappa</t>
  </si>
  <si>
    <t>Framleiðsla á bylgjupappír og -pappa og umbúðum úr pappír og pappa</t>
  </si>
  <si>
    <t>Framleiðsla á heimilis- og hreinlætisvörum úr pappír og pappa</t>
  </si>
  <si>
    <t>Framleiðsla á skrifpappír og skrifstofuvörum úr pappír og pappa</t>
  </si>
  <si>
    <t>Framleiðsla á veggfóðri</t>
  </si>
  <si>
    <t>Framleiðsla á annarri pappírs- og pappavöru</t>
  </si>
  <si>
    <t>Prentun og tengd þjónustustarfsemi</t>
  </si>
  <si>
    <t>Prentun dagblaða</t>
  </si>
  <si>
    <t>Önnur prentun</t>
  </si>
  <si>
    <t>Undirbúningur fyrir prentun</t>
  </si>
  <si>
    <t>Bókband og tengd þjónusta</t>
  </si>
  <si>
    <t>Fjölföldun upptekins efnis</t>
  </si>
  <si>
    <t>Koksframleiðsla</t>
  </si>
  <si>
    <t>Framleiðsla á hreinsuðum olíuvörum</t>
  </si>
  <si>
    <t>Framleiðsla á grunnefnum til efnaiðnaðar, áburði og köfnunarefnissamböndum, plastefnum og syntetísku gúmmíi í óunnu formi</t>
  </si>
  <si>
    <t>Framleiðsla á iðnaðargasi</t>
  </si>
  <si>
    <t>Framleiðsla á lit og litarefnum</t>
  </si>
  <si>
    <t>Framleiðsla á öðrum ólífrænum grunnefnum til efnaiðnaðar</t>
  </si>
  <si>
    <t>Framleiðsla á öðrum lífrænum grunnefnum til efnaiðnaðar</t>
  </si>
  <si>
    <t>Framleiðsla á tilbúnum áburði og köfnunarefnissamböndum</t>
  </si>
  <si>
    <t>Framleiðsla á plasthráefnum</t>
  </si>
  <si>
    <t>Framleiðsla á syntetísku gúmmíi til úrvinnslu</t>
  </si>
  <si>
    <t>Framleiðsla á skordýra- og illgresiseyði og öðrum efnum til nota í landbúnaði</t>
  </si>
  <si>
    <t>Framleiðsla á málningu, lökkum og svipuðum þekjuefnum, prentbleki og fylli- og þéttiefnum</t>
  </si>
  <si>
    <t>Framleiðsla á sápu, hreinsi- og þvottaefnum, hreingerningar- og fægiefnum, ilmvatni og snyrtivörum</t>
  </si>
  <si>
    <t>Framleiðsla á sápu, hreinsi- og þvottaefnum, hreingerningar- og fægiefnum</t>
  </si>
  <si>
    <t>Framleiðsla á ilmvatni og snyrtivörum</t>
  </si>
  <si>
    <t>Framleiðsla á öðrum efnavörum</t>
  </si>
  <si>
    <t>Framleiðsla á sprengiefnum</t>
  </si>
  <si>
    <t>Framleiðsla á lími</t>
  </si>
  <si>
    <t>Framleiðsla á ilmolíum</t>
  </si>
  <si>
    <t>Framleiðsla á annarri ótalinni efnavöru</t>
  </si>
  <si>
    <t>Framleiðsla gerviþráðar</t>
  </si>
  <si>
    <t>Framleiðsla á efnum til lyfjagerðar</t>
  </si>
  <si>
    <t>Lyfjaframleiðsla</t>
  </si>
  <si>
    <t>Framleiðsla á gúmmívörum</t>
  </si>
  <si>
    <t>Framleiðsla á gúmmíhjólbörðum og hjólbarðaslöngum, sólun notaðra gúmmíhjólbarða</t>
  </si>
  <si>
    <t>Framleiðsla á öðrum gúmmívörum</t>
  </si>
  <si>
    <t>Framleiðsla á plastvörum</t>
  </si>
  <si>
    <t>Framleiðsla á plötum, þynnum, slöngum og prófílum úr plasti</t>
  </si>
  <si>
    <t>Framleiðsla á umbúðaplasti</t>
  </si>
  <si>
    <t>Framleiðsla á plastvörum til nota í sjávarútvegi</t>
  </si>
  <si>
    <t>Framleiðsla á öðru umbúðaplasti</t>
  </si>
  <si>
    <t>Framleiðsla á byggingarvörum úr plasti</t>
  </si>
  <si>
    <t>Framleiðsla á öðrum plastvörum</t>
  </si>
  <si>
    <t>Framleiðsla á gleri og vörum úr gleri</t>
  </si>
  <si>
    <t>Framleiðsla á flotgleri</t>
  </si>
  <si>
    <t>Skurður og vinnsla á flotgleri</t>
  </si>
  <si>
    <t>Framleiðsla á glerílátum</t>
  </si>
  <si>
    <t>Framleiðsla á glertrefjum</t>
  </si>
  <si>
    <t>Framleiðsla og vinnsla á öðru gleri, þ.m.t. glervara til tæknilegra nota</t>
  </si>
  <si>
    <t>Framleiðsla á eldföstum vörum</t>
  </si>
  <si>
    <t>Framleiðsla á byggingarefnum úr leir</t>
  </si>
  <si>
    <t>Framleiðsla á flísum og hellum úr leir</t>
  </si>
  <si>
    <t>Framleiðsla á byggingarvörum úr brenndum leir</t>
  </si>
  <si>
    <t>Framleiðsla á annarri postulíns- og leirvöru</t>
  </si>
  <si>
    <t>Framleiðsla á heimilisvörum og skrautmunum úr leir og postulíni</t>
  </si>
  <si>
    <t>Framleiðsla á hreinlætistækjum úr leir og postulíni</t>
  </si>
  <si>
    <t>Framleiðsla á einangrurum og tengjum úr leir</t>
  </si>
  <si>
    <t>Framleiðsla á annarri leirvöru til tæknilegra nota</t>
  </si>
  <si>
    <t>Framleiðsla á öðrum leirvörum</t>
  </si>
  <si>
    <t>Framleiðsla á sementi, kalki og gifsi</t>
  </si>
  <si>
    <t>Sementsframleiðsla</t>
  </si>
  <si>
    <t>Kalk- og gifsframleiðsla</t>
  </si>
  <si>
    <t>Framleiðsla á vörum úr steinsteypu, sementi og gifsi</t>
  </si>
  <si>
    <t>Framleiðsla á byggingarefni úr steinsteypu</t>
  </si>
  <si>
    <t>Framleiðsla á byggingarefni úr gifsi</t>
  </si>
  <si>
    <t>Framleiðsla á tilbúinni steinsteypu</t>
  </si>
  <si>
    <t>Framleiðsla á steinlími</t>
  </si>
  <si>
    <t>Framleiðsla á vörum úr trefjasementi</t>
  </si>
  <si>
    <t>Framleiðsla á öðrum vörum úr steinsteypu, sementi og gifsi</t>
  </si>
  <si>
    <t>Steinsmíði</t>
  </si>
  <si>
    <t>Framleiðsla á öðrum vörum úr málmlausum steinefnum</t>
  </si>
  <si>
    <t>Framleiðsla á vörum til slípunar</t>
  </si>
  <si>
    <t>Framleiðsla á öðrum ótöldum vörum úr málmlausum steinefnum</t>
  </si>
  <si>
    <t>Framleiðsla á járni, stáli og járnblendi</t>
  </si>
  <si>
    <t>Framleiðsla á rörum, pípum, holum prófílum og tengihlutum úr stáli</t>
  </si>
  <si>
    <t>Framleiðsla á öðrum vörum úr frumunnu stáli</t>
  </si>
  <si>
    <t>Kalddráttur stanga</t>
  </si>
  <si>
    <t>Kaldvölsun flatstáls</t>
  </si>
  <si>
    <t>Kaldmótun</t>
  </si>
  <si>
    <t>Kalddráttur víra</t>
  </si>
  <si>
    <t>Framleiðsla góðmálma og málma sem ekki innihalda járn</t>
  </si>
  <si>
    <t>Framleiðsla góðmálma</t>
  </si>
  <si>
    <t>Álframleiðsla</t>
  </si>
  <si>
    <t>Blý-, sink- og tinframleiðsla</t>
  </si>
  <si>
    <t>Koparframleiðsla</t>
  </si>
  <si>
    <t>Framleiðsla annarra málma sem ekki innihalda járn</t>
  </si>
  <si>
    <t>Vinnsla á kjarnorkueldsneyti</t>
  </si>
  <si>
    <t>Málmsteypa</t>
  </si>
  <si>
    <t>Járnsteypa</t>
  </si>
  <si>
    <t>Stálsteypa</t>
  </si>
  <si>
    <t>Steypa léttmálma</t>
  </si>
  <si>
    <t>Steypa annarra málma sem ekki innihalda járn</t>
  </si>
  <si>
    <t>Framleiðsla á byggingarefni úr málmi</t>
  </si>
  <si>
    <t>Framleiðsla á burðarvirkjum og byggingareiningum úr málmi</t>
  </si>
  <si>
    <t>Framleiðsla á hurðum og gluggum úr málmi</t>
  </si>
  <si>
    <t>Framleiðsla á geymum, kerum og ílátum úr málmi</t>
  </si>
  <si>
    <t>Framleiðsla á miðstöðvarofnum og -kötlum</t>
  </si>
  <si>
    <t>Framleiðsla á öðrum geymum, kerum og ílátum úr málmi</t>
  </si>
  <si>
    <t>Framleiðsla á gufukötlum, þó ekki miðstöðvarkötlum</t>
  </si>
  <si>
    <t>Vopna- og skotfæraframleiðsla</t>
  </si>
  <si>
    <t>Eldsmíði og önnur málmsmíði; sindurmótun</t>
  </si>
  <si>
    <t>Meðhöndlun og húðun málma, vélvinnsla</t>
  </si>
  <si>
    <t>Meðhöndlun og húðun málma</t>
  </si>
  <si>
    <t>Vélvinnsla málma</t>
  </si>
  <si>
    <t>Framleiðsla á eggjárni, verkfærum og ýmiss konar járnvöru</t>
  </si>
  <si>
    <t>Framleiðsla á hnífapörum, hnífum, skærum, o.þ.h.</t>
  </si>
  <si>
    <t>Framleiðsla á lásum og lömum</t>
  </si>
  <si>
    <t>Framleiðsla á verkfærum, þó ekki vélknúnum</t>
  </si>
  <si>
    <t>Framleiðsla annarra málmvara</t>
  </si>
  <si>
    <t>Framleiðsla á stáltunnum og svipuðum ílátum</t>
  </si>
  <si>
    <t>Framleiðsla á umbúðum úr léttmálmi</t>
  </si>
  <si>
    <t>Framleiðsla á keðjum, fjöðrum og vörum úr vír</t>
  </si>
  <si>
    <t>Framleiðsla á boltum og skrúfum</t>
  </si>
  <si>
    <t>Framleiðsla á öðrum ótöldum málmvörum</t>
  </si>
  <si>
    <t>Framleiðsla á rafeindaíhlutum og spjöldum</t>
  </si>
  <si>
    <t>Framleiðsla á rafeindaíhlutum</t>
  </si>
  <si>
    <t>Framleiðsla á fullbúnum rafeindaspjöldum</t>
  </si>
  <si>
    <t>Framleiðsla á tölvum og jaðarbúnaði</t>
  </si>
  <si>
    <t>Framleiðsla fjarskiptabúnaðar</t>
  </si>
  <si>
    <t>Framleiðsla á sjónvarps-, útvarps- og hljómtækjum og skyldum búnaði</t>
  </si>
  <si>
    <t>Framleiðsla á tækjum og búnaði til mælinga, prófana og leiðsögu, úrum og klukkum</t>
  </si>
  <si>
    <t>Framleiðsla á tækjum og búnaði til mælinga, prófana og leiðsögu</t>
  </si>
  <si>
    <t>Framleiðsla á úrum og klukkum</t>
  </si>
  <si>
    <t>Framleiðsla á búnaði til geislunar, raftækjabúnaði til lækninga og meðferðar</t>
  </si>
  <si>
    <t>Framleiðsla á optískum tækjum og ljósmyndabúnaði</t>
  </si>
  <si>
    <t>Framleiðsla á segul- og optískum miðlum</t>
  </si>
  <si>
    <t>Framleiðsla á rafhreyflum, rafölum, spennubreytum og dreifi- og stjórnbúnaði fyrir rafmagn.</t>
  </si>
  <si>
    <t>Framleiðsla á rafhreyflum, rafölum og spennubreytum</t>
  </si>
  <si>
    <t>Framleiðsla á dreifi- og stjórnbúnaði fyrir raforku</t>
  </si>
  <si>
    <t>Framleiðsla rafhlaðna og rafgeyma</t>
  </si>
  <si>
    <t>Framleiðsla á leiðslum, köplum og leiðslubúnaði</t>
  </si>
  <si>
    <t>Framleiðsla á ljósleiðaraköplum</t>
  </si>
  <si>
    <t>Framleiðsla á öðrum rafeinda- og rafmagnsvírum og köplum</t>
  </si>
  <si>
    <t>Framleiðsla á leiðslubúnaði</t>
  </si>
  <si>
    <t>Framleiðsla á rafljósabúnaði</t>
  </si>
  <si>
    <t>Framleiðsla á heimilistækjum</t>
  </si>
  <si>
    <t>Framleiðsla rafknúinna heimilistækja</t>
  </si>
  <si>
    <t>Framleiðsla heimilistækja, annarra en rafknúinna</t>
  </si>
  <si>
    <t>Framleiðsla á öðrum rafbúnaði</t>
  </si>
  <si>
    <t>Framleiðsla á vélum til almennra nota</t>
  </si>
  <si>
    <t>Framleiðsla hreyfla og hverfla, þó ekki í loftför, ökutæki eða vélhjól</t>
  </si>
  <si>
    <t>Framleiðsla á vökvaaflsbúnaði</t>
  </si>
  <si>
    <t>Framleiðsla á öðrum dælum og þjöppum</t>
  </si>
  <si>
    <t>Framleiðsla á krönum og lokum</t>
  </si>
  <si>
    <t>Framleiðsla á legum, tannhjólum, drifum og drifbúnaði</t>
  </si>
  <si>
    <t>Framleiðsla á öðrum vélum til almennra nota</t>
  </si>
  <si>
    <t>Framleiðsla á ofnum, bræðsluofnum og brennurum</t>
  </si>
  <si>
    <t>Framleiðsla á lyftitækjum og færslubúnaði</t>
  </si>
  <si>
    <t>Framleiðsla á skrifstofuvélum og –búnaði, þó ekki tölvum og jaðarbúnaði</t>
  </si>
  <si>
    <t>Framleiðsla á aflknúnum handverkfærum</t>
  </si>
  <si>
    <t>Framleiðsla á kæli- og loftræstibúnaði, þó ekki til heimilisnota</t>
  </si>
  <si>
    <t>Framleiðsla á öðrum ótöldum vélum til almennra nota</t>
  </si>
  <si>
    <t>Framleiðsla á vélum til nota í landbúnaði og skógrækt</t>
  </si>
  <si>
    <t>Framleiðsla á vélum til mótunar á málmi og smíðavélum</t>
  </si>
  <si>
    <t>Framleiðsla á vélum til mótunar á málmi</t>
  </si>
  <si>
    <t>Framleiðsla á öðrum ótöldum smíðavélum</t>
  </si>
  <si>
    <t>Framleiðsla á öðrum sérhæfðum vélum</t>
  </si>
  <si>
    <t>Framleiðsla á vélum til málmvinnslu</t>
  </si>
  <si>
    <t>Framleiðsla á vélum til mannvirkjagerðar, námugraftrar og vinnslu hráefna úr jörðu</t>
  </si>
  <si>
    <t>Framleiðsla á vélum fyrir matvæla-, drykkjarvöru- og tóbaksvinnslu</t>
  </si>
  <si>
    <t>Framleiðsla á vélum fyrir textíl-, fata- og leðurframleiðslu</t>
  </si>
  <si>
    <t>Framleiðsla á vélum til pappírs- og pappaframleiðslu</t>
  </si>
  <si>
    <t>Framleiðsla á vélum til plast- og gúmmívinnslu</t>
  </si>
  <si>
    <t>Framleiðsla á öðrum ótöldum sérhæfðum vélum</t>
  </si>
  <si>
    <t>Framleiðsla vélknúinna ökutækja</t>
  </si>
  <si>
    <t>Smíði yfirbygginga fyrir vélknúin ökutæki og framleiðsla tengivagna</t>
  </si>
  <si>
    <t>Framleiðsla á íhlutum og aukabúnaði í vélknúin ökutæki og hreyfla þeirra</t>
  </si>
  <si>
    <t>Framleiðsla á raf- og rafeindabúnaði í vélknúin ökutæki og hreyfla þeirra</t>
  </si>
  <si>
    <t>Framleiðsla á öðrum íhlutum og aukabúnaði í vélknúin ökutæki og hreyfla þeirra</t>
  </si>
  <si>
    <t>Skipa- og bátasmíði</t>
  </si>
  <si>
    <t>Smíði skipa og annarra fljótandi mannvirkja</t>
  </si>
  <si>
    <t>Smíði skemmti- og sportbáta</t>
  </si>
  <si>
    <t>Framleiðsla eimreiða og járnbrautarvagna</t>
  </si>
  <si>
    <t>Framleiðsla á loft- og geimförum og tengdum vélbúnaði</t>
  </si>
  <si>
    <t>Framleiðsla á hernaðarökutækjum</t>
  </si>
  <si>
    <t>Framleiðsla ótalinna farartækja</t>
  </si>
  <si>
    <t>Framleiðsla vélhjóla</t>
  </si>
  <si>
    <t>Framleiðsla á reiðhjólum, barnavögnum og farartækjum fyrir hreyfihamlaða</t>
  </si>
  <si>
    <t>Framleiðsla annarra ótaldra farartækja</t>
  </si>
  <si>
    <t>Framleiðsla á húsgögnum og innréttingum fyrir atvinnuhúsnæði</t>
  </si>
  <si>
    <t>Framleiðsla á húsgögnum og innréttingum í eldhús</t>
  </si>
  <si>
    <t>Framleiðsla á dýnum</t>
  </si>
  <si>
    <t>Framleiðsla á öðrum húsgögnum og innréttingum</t>
  </si>
  <si>
    <t>Smíði skartgripa, skrautmuna og skyldra vara</t>
  </si>
  <si>
    <t>Myntslátta</t>
  </si>
  <si>
    <t>Skartgripasmíði og skyld framleiðsla</t>
  </si>
  <si>
    <t>Framleiðsla á óekta skartgripum og skyldum vörum</t>
  </si>
  <si>
    <t>Hljóðfærasmíði</t>
  </si>
  <si>
    <t>Framleiðsla á íþróttavörum</t>
  </si>
  <si>
    <t>Framleiðsla á spilum og leikföngum</t>
  </si>
  <si>
    <t>Framleiðsla á tækjum og vörum til lækninga og tannlækninga</t>
  </si>
  <si>
    <t>Önnur framleiðsla</t>
  </si>
  <si>
    <t>Framleiðsla á sópum og burstum</t>
  </si>
  <si>
    <t>Önnur ótalin framleiðsla</t>
  </si>
  <si>
    <t>Viðgerðir á málmvörum, vélum og búnaði</t>
  </si>
  <si>
    <t>Viðgerðir á málmvörum</t>
  </si>
  <si>
    <t>Viðgerðir á vélbúnaði</t>
  </si>
  <si>
    <t>Viðgerðir á rafeindabúnaði og optískum tækjum</t>
  </si>
  <si>
    <t>Viðgerðir á rafbúnaði</t>
  </si>
  <si>
    <t>Viðgerðir og viðhald á skipum og bátum</t>
  </si>
  <si>
    <t>Viðgerðir og viðhald á loftförum og geimförum</t>
  </si>
  <si>
    <t>Viðgerðir og viðhald á öðrum ótöldum flutningatækjum</t>
  </si>
  <si>
    <t>Viðgerðir á öðrum búnaði</t>
  </si>
  <si>
    <t>Uppsetning á vélum og búnaði til nota í atvinnuskyni</t>
  </si>
  <si>
    <t>Raforkuframleiðsla, flutningur og dreifing</t>
  </si>
  <si>
    <t>Framleiðsla rafmagns</t>
  </si>
  <si>
    <t>Flutningur rafmagns</t>
  </si>
  <si>
    <t>Dreifing rafmagns</t>
  </si>
  <si>
    <t>Viðskipti með rafmagn</t>
  </si>
  <si>
    <t>Gasframleiðsla; dreifing á loftkenndu eldsneyti um leiðslur</t>
  </si>
  <si>
    <t>Gasframleiðsla</t>
  </si>
  <si>
    <t>Dreifing á loftkenndu eldsneyti um leiðslur</t>
  </si>
  <si>
    <t>Viðskipti með gas um leiðslur</t>
  </si>
  <si>
    <t>Hitaveita; kæli- og loftræstiveita</t>
  </si>
  <si>
    <t>Sorphirða</t>
  </si>
  <si>
    <t>Söfnun hættulítils sorps</t>
  </si>
  <si>
    <t>Söfnun hættulegs úrgangs</t>
  </si>
  <si>
    <t>Meðhöndlun og förgun úrgangs</t>
  </si>
  <si>
    <t>Meðhöndlun og förgun hættulítils sorps</t>
  </si>
  <si>
    <t>Meðhöndlun og förgun hættulegs úrgangs</t>
  </si>
  <si>
    <t>Endurnýting efnis</t>
  </si>
  <si>
    <t>Niðurrif á ónýtum hlutum</t>
  </si>
  <si>
    <t>Endurnýting flokkaðra efna</t>
  </si>
  <si>
    <t>Þróun byggingarverkefna</t>
  </si>
  <si>
    <t>Bygging íbúðar- og atvinnuhúsnæðis</t>
  </si>
  <si>
    <t>Vegagerð og lagning járnbrauta</t>
  </si>
  <si>
    <t>Vegagerð</t>
  </si>
  <si>
    <t>Lagning járnbrauta og neðanjarðarjárnbrauta</t>
  </si>
  <si>
    <t>Brúarsmíði og jarðgangagerð</t>
  </si>
  <si>
    <t>Gerð þjónustumannvirkja</t>
  </si>
  <si>
    <t>Gerð þjónustumannvirkja fyrir vatn</t>
  </si>
  <si>
    <t>Bygging þjónustumannvirkja fyrir rafmagn og fjarskipti</t>
  </si>
  <si>
    <t>Bygging annarra mannvirkja</t>
  </si>
  <si>
    <t>Gerð vatnsmannvirkja</t>
  </si>
  <si>
    <t>Bygging annarra ótalinna mannvirkja</t>
  </si>
  <si>
    <t>Niðurrif og undirbúningur byggingarsvæðis</t>
  </si>
  <si>
    <t>Niðurrif</t>
  </si>
  <si>
    <t>Undirbúningsvinna á byggingarsvæði</t>
  </si>
  <si>
    <t>Tilraunaboranir og borvinna</t>
  </si>
  <si>
    <t>Raflagnir, pípulagnir og önnur starfsemi við uppsetningu í byggingariðnaði</t>
  </si>
  <si>
    <t>Raflagnir</t>
  </si>
  <si>
    <t>Pípulagnir, uppsetning hitunar- og loftræstikerfa</t>
  </si>
  <si>
    <t>Önnur uppsetning í mannvirki</t>
  </si>
  <si>
    <t>Frágangur bygginga</t>
  </si>
  <si>
    <t>Múrhúðun</t>
  </si>
  <si>
    <t>Uppsetning innréttinga</t>
  </si>
  <si>
    <t>Lagning gólfefna og veggefna</t>
  </si>
  <si>
    <t>Málningarvinna og glerjun</t>
  </si>
  <si>
    <t>Málningarvinna</t>
  </si>
  <si>
    <t>Glerjun</t>
  </si>
  <si>
    <t>Annar frágangur bygginga</t>
  </si>
  <si>
    <t>Önnur sérhæfð byggingarstarfsemi</t>
  </si>
  <si>
    <t>Vinna við þök</t>
  </si>
  <si>
    <t>Önnur ótalin sérhæfð byggingarstarfsemi</t>
  </si>
  <si>
    <t>Sala vélknúinna ökutækja, þó ekki vélhjóla</t>
  </si>
  <si>
    <t>Bílasala</t>
  </si>
  <si>
    <t>Sala á öðrum vélknúnum ökutækjum og tengivögnum, þó ekki vélhjólum</t>
  </si>
  <si>
    <t>Sala á húsbílum og húsvögnum</t>
  </si>
  <si>
    <t>Sala á öðrum ótöldum vélknúnum ökutækjum og tengivögnum</t>
  </si>
  <si>
    <t>Bílaviðgerðir og viðhald</t>
  </si>
  <si>
    <t>Almenn bílaverkstæði</t>
  </si>
  <si>
    <t>Bílaréttingar og -sprautun</t>
  </si>
  <si>
    <t>Dekkjaverkstæði og smurstöðvar</t>
  </si>
  <si>
    <t>Bón- og þvottastöðvar</t>
  </si>
  <si>
    <t>Sala varahluta og aukabúnaðar í bíla</t>
  </si>
  <si>
    <t>Heildverslun með varahluti og aukabúnað í bíla</t>
  </si>
  <si>
    <t>Smásala á varahlutum og aukabúnaði í bíla</t>
  </si>
  <si>
    <t>Sala, viðhald og viðgerðir vélhjóla og hluta og aukabúnaðar til þeirra</t>
  </si>
  <si>
    <t>Umboðsverslun gegn þóknun eða samkvæmt samningi</t>
  </si>
  <si>
    <t>Umboðsverslun með hráefni úr landbúnaði, lifandi dýr, textílhráefni og hálfunna vöru</t>
  </si>
  <si>
    <t>Umboðsverslun með eldsneyti, málmgrýti, málma og íðefni til iðnaðarnota</t>
  </si>
  <si>
    <t>Umboðsverslun með timbur og byggingarefni</t>
  </si>
  <si>
    <t>Umboðsverslun með vélar, iðnaðarvélar, skip og loftför</t>
  </si>
  <si>
    <t>Umboðsverslun með húsgögn, heimilisbúnað og járnvörur</t>
  </si>
  <si>
    <t>Umboðsverslun með textílefni, fatnað, loðfelda, skófatnað og leðurvörur</t>
  </si>
  <si>
    <t>Umboðsverslun með matvöru, drykkjarvöru og tóbak</t>
  </si>
  <si>
    <t>Umboðsverslun með fisk og fiskafurðir</t>
  </si>
  <si>
    <t>Fiskmarkaðir</t>
  </si>
  <si>
    <t>Umboðsverslun með aðra matvöru, drykkjarvöru og tóbak</t>
  </si>
  <si>
    <t>Umboðsverslun sem sérhæfir sig í sölu á öðrum tilteknum vörum eða vöruflokkum</t>
  </si>
  <si>
    <t>Blönduð umboðsverslun</t>
  </si>
  <si>
    <t>Heildverslun með hráefni úr landbúnaði og lifandi dýr</t>
  </si>
  <si>
    <t>Heildverslun með korn, óunnið tóbak, fræ og dýrafóður</t>
  </si>
  <si>
    <t>Heildverslun með blóm og plöntur</t>
  </si>
  <si>
    <t>Heildverslun með lifandi dýr</t>
  </si>
  <si>
    <t>Heildverslun með húðir, skinn og leður</t>
  </si>
  <si>
    <t>Heildverslun með matvæli, drykkjarvöru og tóbak</t>
  </si>
  <si>
    <t>Heildverslun með ávexti og grænmeti</t>
  </si>
  <si>
    <t>Heildverslun með kjöt og kjötvöru</t>
  </si>
  <si>
    <t>Heildverslun með mjólkurafurðir, egg, matarolíu og -feiti</t>
  </si>
  <si>
    <t>Heildverslun með drykkjarvörur</t>
  </si>
  <si>
    <t>Heildverslun með tóbaksvöru</t>
  </si>
  <si>
    <t>Heildverslun með sykur, súkkulaði og sælgæti</t>
  </si>
  <si>
    <t>Heildverslun með kaffi, te, kakó og krydd</t>
  </si>
  <si>
    <t>Heildverslun með fisk og önnur matvæli</t>
  </si>
  <si>
    <t>Heildverslun með fisk og fiskafurðir</t>
  </si>
  <si>
    <t>Heildverslun með önnur ótalin matvæli</t>
  </si>
  <si>
    <t>Blönduð heildverslun með matvæli, drykkjarvöru og tóbak</t>
  </si>
  <si>
    <t>Heildverslun með heimilisbúnað</t>
  </si>
  <si>
    <t>Heildverslun með textílvöru</t>
  </si>
  <si>
    <t>Heildverslun með fatnað og skófatnað</t>
  </si>
  <si>
    <t>Heildverslun með heimilistæki, útvörp, sjónvörp og tengdar vörur</t>
  </si>
  <si>
    <t>Heildverslun með postulín, glervöru og hreingerningarefni</t>
  </si>
  <si>
    <t>Heildverslun með postulín og glervöru</t>
  </si>
  <si>
    <t>Heildverslun með hreingerningarefni</t>
  </si>
  <si>
    <t>Heildverslun með ilmvötn og snyrtivörur</t>
  </si>
  <si>
    <t>Heildverslun með lyf og lækningavörur</t>
  </si>
  <si>
    <t>Heildverslun með húsgögn, teppi og ljósabúnað</t>
  </si>
  <si>
    <t>Heildverslun með úr og skartgripi</t>
  </si>
  <si>
    <t>Heildverslun með aðrar vörur til heimilisnota</t>
  </si>
  <si>
    <t>Heildverslun með upplýsinga- og fjarskiptatæki</t>
  </si>
  <si>
    <t>Heildverslun með tölvur, jaðartæki fyrir tölvur og hugbúnað</t>
  </si>
  <si>
    <t>Heildverslun með rafeinda- og fjarskiptabúnað og tengda hluti</t>
  </si>
  <si>
    <t>Heildverslun með aðrar vélar, tæki og hluti til þeirra</t>
  </si>
  <si>
    <t>Heildverslun með landbúnaðarvélar, -tæki og hluti til þeirra</t>
  </si>
  <si>
    <t>Heildverslun með smíðavélar</t>
  </si>
  <si>
    <t>Heildverslun með vélbúnað til námavinnslu, byggingarstarfsemi og mannvirkjagerðar</t>
  </si>
  <si>
    <t>Heildverslun með vélar til textíliðnaðar, sauma- og prjónavélar</t>
  </si>
  <si>
    <t>Heildverslun með skrifstofuhúsgögn</t>
  </si>
  <si>
    <t>Heildverslun með aðrar skrifstofuvélar og tæki</t>
  </si>
  <si>
    <t>Heildverslun með aðrar vélar og tæki</t>
  </si>
  <si>
    <t>Heildverslun með skipsbúnað, veiðarfæri og fiskvinnsluvélar</t>
  </si>
  <si>
    <t>Heildverslun með aðrar ótaldar vélar og tæki</t>
  </si>
  <si>
    <t>Önnur sérhæfð heildverslun</t>
  </si>
  <si>
    <t>Heildverslun með fast, fljótandi og loftkennt eldsneyti og skyldar vörur</t>
  </si>
  <si>
    <t>Heildverslun með málma og málmgrýti</t>
  </si>
  <si>
    <t>Heildverslun með timbur, byggingarefni og hreinlætistæki</t>
  </si>
  <si>
    <t>Heildverslun með járnvöru, búnað til pípu- og hitalagna og hluti til þeirra</t>
  </si>
  <si>
    <t>Heildverslun með efnavörur</t>
  </si>
  <si>
    <t>Heildverslun með aðrar hálfunnar vörur</t>
  </si>
  <si>
    <t>Heildverslun með úrgangsefni og brotajárn</t>
  </si>
  <si>
    <t>Blönduð heildverslun</t>
  </si>
  <si>
    <t>Blönduð smásala</t>
  </si>
  <si>
    <t>Blönduð smásala með matvöru, tóbak eða drykkjarvörur sem aðalvörur</t>
  </si>
  <si>
    <t>Stórmarkaðir og matvöruverslanir</t>
  </si>
  <si>
    <t>Söluturnar</t>
  </si>
  <si>
    <t>Smásala á matvöru, drykkjarvöru og tóbaki í sérverslunum</t>
  </si>
  <si>
    <t>Smásala á ávöxtum og grænmeti í sérverslunum</t>
  </si>
  <si>
    <t>Smásala á kjöti og kjötvöru í sérverslunum</t>
  </si>
  <si>
    <t>Fiskbúðir</t>
  </si>
  <si>
    <t>Smásala á brauði, kökum, sætabrauði og sælgæti í sérverslunum</t>
  </si>
  <si>
    <t>Smásala á drykkjarvöru í sérverslunum</t>
  </si>
  <si>
    <t>Smásala á tóbaksvörum í sérverslunum</t>
  </si>
  <si>
    <t>Önnur smásala á matvælum í sérverslunum</t>
  </si>
  <si>
    <t>Bensínstöðvar</t>
  </si>
  <si>
    <t>Smásala á upplýsinga- og fjarskiptabúnaði í sérverslunum</t>
  </si>
  <si>
    <t>Smásala á tölvum, jaðarbúnaði og hugbúnaði í sérverslunum</t>
  </si>
  <si>
    <t>Smásala á fjarskiptabúnaði í sérverslunum</t>
  </si>
  <si>
    <t>Smásala á hljóð- og myndbandsbúnaði í sérverslunum</t>
  </si>
  <si>
    <t>Smásala á öðrum heimilisbúnaði í sérverslunum</t>
  </si>
  <si>
    <t>Smásala á textílvörum í sérverslunum</t>
  </si>
  <si>
    <t>Smásala á járn- og byggingarvöru, málningu og gleri í sérverslunum</t>
  </si>
  <si>
    <t>Smásala á járn- og byggingarvöru í sérverslunum</t>
  </si>
  <si>
    <t>Smásala á málningu í sérverslunum</t>
  </si>
  <si>
    <t>Smásala á teppum, mottum, gluggatjöldum, vegg- og gólfefnum í sérverslunum</t>
  </si>
  <si>
    <t>Smásala á heimilistækjum í sérverslunum</t>
  </si>
  <si>
    <t>Smásala á húsgögnum, ljósabúnaði og öðrum ótöldum heimilisbúnaði í sérverslunum</t>
  </si>
  <si>
    <t>Smásala á húsgögnum í sérverslunum</t>
  </si>
  <si>
    <t>Smásala á ljósabúnaði í sérverslunum</t>
  </si>
  <si>
    <t>Smásala á hljóðfærum í sérverslunum</t>
  </si>
  <si>
    <t>Smásala á öðrum ótöldum heimilisbúnaði í sérverslunum</t>
  </si>
  <si>
    <t>Smásala á vörum sem tengjast menningu og afþreyingu í sérverslunum</t>
  </si>
  <si>
    <t>Smásala á bókum í sérverslunum</t>
  </si>
  <si>
    <t>Smásala á dagblöðum og ritföngum í sérverslunum</t>
  </si>
  <si>
    <t>Smásala á tónlistar- og myndupptökum í sérverslunum</t>
  </si>
  <si>
    <t>Smásala á íþrótta- og tómstundabúnaði í sérverslunum</t>
  </si>
  <si>
    <t>Smásala á spilum og leikföngum í sérverslunum</t>
  </si>
  <si>
    <t>Smásala á öðrum vörum í sérverslunum</t>
  </si>
  <si>
    <t>Smásala á fatnaði í sérverslunum</t>
  </si>
  <si>
    <t>Fataverslanir</t>
  </si>
  <si>
    <t>Barnafataverslanir</t>
  </si>
  <si>
    <t>Smásala á skófatnaði og leðurvörum í sérverslunum</t>
  </si>
  <si>
    <t>Smásala á skófatnaði í sérverslunum</t>
  </si>
  <si>
    <t>Smásala á leðurvörum í sérverslunum</t>
  </si>
  <si>
    <t>Lyfjaverslanir</t>
  </si>
  <si>
    <t>Smásala á lækninga- og hjúkrunarvörum í sérverslunum</t>
  </si>
  <si>
    <t>Smásala á snyrtivörum og sápum í sérverslunum</t>
  </si>
  <si>
    <t>Smásala á blómum, plöntum, fræjum, áburði, gæludýrum og gæludýrafóðri í sérverslunum</t>
  </si>
  <si>
    <t>Smásala á blómum, plöntum, fræjum og áburði í sérverslunum</t>
  </si>
  <si>
    <t>Smásala á gæludýrum og gæludýrafóðri í sérverslunum</t>
  </si>
  <si>
    <t>Smásala á úrum og skartgripum í sérverslunum</t>
  </si>
  <si>
    <t>Önnur smásala á nýjum vörum í sérverslunum</t>
  </si>
  <si>
    <t>Smásala á gleraugum og sjóntækjum í sérverslunum</t>
  </si>
  <si>
    <t>Smásala á ljósmyndavörum í sérverslunum</t>
  </si>
  <si>
    <t>Starfsemi listmunahúsa og listaverkasala</t>
  </si>
  <si>
    <t>Önnur ótalin smásala á nýjum vörum í sérverslunum</t>
  </si>
  <si>
    <t>Smásala á notuðum vörum í verslunum</t>
  </si>
  <si>
    <t>Smásala úr söluvögnum og á mörkuðum</t>
  </si>
  <si>
    <t>Smásala á mat-, drykkjar- og tóbaksvörum úr söluvögnum og á mörkuðum</t>
  </si>
  <si>
    <t>Smásala á textílvörum, fatnaði og skófatnaði úr söluvögnum og á mörkuðum</t>
  </si>
  <si>
    <t>Smásala á öðrum vörum úr söluvögnum og á mörkuðum</t>
  </si>
  <si>
    <t>Smásala, ekki í verslunum, úr söluvögnum eða á mörkuðum</t>
  </si>
  <si>
    <t>Smásala póstverslana eða um Netið</t>
  </si>
  <si>
    <t>Önnur smásala, ekki í verslunum, úr söluvögnum eða á mörkuðum</t>
  </si>
  <si>
    <t>Farþegaflutningar með járnbrautarlestum milli borga</t>
  </si>
  <si>
    <t>Vöruflutningar með járnbrautarlestum</t>
  </si>
  <si>
    <t>Aðrir farþegaflutningar á landi</t>
  </si>
  <si>
    <t>Farþegaflutningar á landi, innanbæjar og í úthverfum</t>
  </si>
  <si>
    <t>Rekstur leigubíla</t>
  </si>
  <si>
    <t>Vöruflutningar á vegum og flutningsþjónusta</t>
  </si>
  <si>
    <t>Vöruflutningar á vegum</t>
  </si>
  <si>
    <t>Akstur sendibíla</t>
  </si>
  <si>
    <t>Akstur vörubíla</t>
  </si>
  <si>
    <t>Aðrir vöruflutningar á vegum</t>
  </si>
  <si>
    <t>Flutningsþjónusta</t>
  </si>
  <si>
    <t>Flutningar eftir leiðslum</t>
  </si>
  <si>
    <t>Millilanda- og strandsiglingar með farþega</t>
  </si>
  <si>
    <t>Millilanda- og strandsiglingar með vörur</t>
  </si>
  <si>
    <t>Farþegaflutningar á skipgengum vatnaleiðum</t>
  </si>
  <si>
    <t>Vöruflutningar á skipgengum vatnaleiðum</t>
  </si>
  <si>
    <t>Farþegaflutningar með flugi</t>
  </si>
  <si>
    <t>Farþegaflutningar með áætlunarflugi</t>
  </si>
  <si>
    <t>Farþegaflutningar með leiguflugi</t>
  </si>
  <si>
    <t>Vöruflutningar með flugi og geimferðir</t>
  </si>
  <si>
    <t>Vöruflutningar með flugi</t>
  </si>
  <si>
    <t>Geimferðir</t>
  </si>
  <si>
    <t>Vörugeymsla</t>
  </si>
  <si>
    <t>Stoðstarfsemi fyrir flutninga</t>
  </si>
  <si>
    <t>Þjónustustarfsemi tengd flutningum á landi</t>
  </si>
  <si>
    <t>Þjónustustarfsemi tengd flutningum á sjó og vatni</t>
  </si>
  <si>
    <t>Þjónustustarfsemi tengd flutningum með flugi</t>
  </si>
  <si>
    <t>Vöruafgreiðsla</t>
  </si>
  <si>
    <t>Önnur þjónusta tengd flutningum</t>
  </si>
  <si>
    <t>Almenn póstþjónusta</t>
  </si>
  <si>
    <t>Önnur póst- og boðberaþjónusta</t>
  </si>
  <si>
    <t>Hótel og gistiheimili</t>
  </si>
  <si>
    <t>Hótel og gistiheimili með veitingaþjónustu</t>
  </si>
  <si>
    <t>Hótel og gistiheimili án veitingaþjónustu</t>
  </si>
  <si>
    <t>Orlofsdvalarstaðir og annars konar gistiaðstaða</t>
  </si>
  <si>
    <t>Tjaldsvæði, svæði fyrir húsbíla og hjólhýsi</t>
  </si>
  <si>
    <t>Önnur gistiaðstaða</t>
  </si>
  <si>
    <t>Veitingastaðir</t>
  </si>
  <si>
    <t>Veisluþjónusta og önnur veitingaþjónusta</t>
  </si>
  <si>
    <t>Veisluþjónusta</t>
  </si>
  <si>
    <t>Önnur ótalin veitingaþjónusta</t>
  </si>
  <si>
    <t>Krár, kaffihús og dansstaðir o.þ.h.</t>
  </si>
  <si>
    <t>Bókaútgáfa, tímaritaútgáfa og önnur útgáfustarfsemi</t>
  </si>
  <si>
    <t>Bókaútgáfa</t>
  </si>
  <si>
    <t>Útgáfa skráa og póstlista</t>
  </si>
  <si>
    <t>Dagblaðaútgáfa</t>
  </si>
  <si>
    <t>Tímaritaútgáfa</t>
  </si>
  <si>
    <t>Önnur útgáfustarfsemi</t>
  </si>
  <si>
    <t>Hugbúnaðarútgáfa</t>
  </si>
  <si>
    <t>Útgáfa tölvuleikja</t>
  </si>
  <si>
    <t>Önnur hugbúnaðarútgáfa</t>
  </si>
  <si>
    <t>Starfsemi á sviði kvikmynda, myndbanda og sjónvarpsefnis</t>
  </si>
  <si>
    <t>Framleiðsla á kvikmyndum, myndböndum og sjónvarpsefni</t>
  </si>
  <si>
    <t>Eftirvinnsla kvikmynda, myndbanda og sjónvarpsefnis</t>
  </si>
  <si>
    <t>Dreifing á kvikmyndum, myndböndum og sjónvarpsefni</t>
  </si>
  <si>
    <t>Kvikmyndasýningar</t>
  </si>
  <si>
    <t>Hljóðupptaka og tónlistarútgáfa</t>
  </si>
  <si>
    <t>Útvarpsútsendingar</t>
  </si>
  <si>
    <t>Útvarpsútsending og dagskrárgerð</t>
  </si>
  <si>
    <t>Sjónvarpsútsending og dagskrárgerð</t>
  </si>
  <si>
    <t>Sjónvarpsútsendingar og dagskrárgerð</t>
  </si>
  <si>
    <t>Fjarskipti um streng</t>
  </si>
  <si>
    <t>Þráðlaus fjarskipti</t>
  </si>
  <si>
    <t>Gervihnattafjarskipti</t>
  </si>
  <si>
    <t>Önnur fjarskiptastarfsemi</t>
  </si>
  <si>
    <t>Hugbúnaðargerð</t>
  </si>
  <si>
    <t>Ráðgjafarstarfsemi á sviði upplýsingatækni</t>
  </si>
  <si>
    <t>Rekstur tölvukerfa</t>
  </si>
  <si>
    <t>Önnur þjónustustarfsemi á sviði upplýsingatækni</t>
  </si>
  <si>
    <t>Gagnavinnsla, hýsing og tengd starfsemi, vefgáttir</t>
  </si>
  <si>
    <t>Gagnavinnsla, hýsing og tengd starfsemi</t>
  </si>
  <si>
    <t>Vefgáttir</t>
  </si>
  <si>
    <t>Önnur starfsemi á sviði upplýsingaþjónustu</t>
  </si>
  <si>
    <t>Starfsemi fréttastofa</t>
  </si>
  <si>
    <t>Önnur ótalin starfsemi á sviði upplýsingaþjónustu</t>
  </si>
  <si>
    <t>Fjármálafyrirtæki</t>
  </si>
  <si>
    <t>Starfsemi seðlabanka</t>
  </si>
  <si>
    <t>Önnur fjármálafyrirtæki</t>
  </si>
  <si>
    <t>Starfsemi eignarhaldsfélaga</t>
  </si>
  <si>
    <t>Fjárvörslusjóðir, sjóðir og önnur sérhæfð fjársýslufélög</t>
  </si>
  <si>
    <t>Önnur fjármálaþjónusta, þó ekki vátryggingafélög og lífeyrissjóðir</t>
  </si>
  <si>
    <t>Fjármögnunarleiga</t>
  </si>
  <si>
    <t>Önnur lánaþjónusta</t>
  </si>
  <si>
    <t>Önnur ótalin fjármálaþjónusta, þó ekki vátryggingafélög og lífeyrissjóði</t>
  </si>
  <si>
    <t>Önnur ótalin fjármálaþjónusta, þó ekki vátryggingafélög og lífeyrissjóðir</t>
  </si>
  <si>
    <t>Vátryggingar</t>
  </si>
  <si>
    <t>Líftryggingar</t>
  </si>
  <si>
    <t>Skaðatryggingar</t>
  </si>
  <si>
    <t>Endurtryggingar</t>
  </si>
  <si>
    <t>Lífeyrissjóðir</t>
  </si>
  <si>
    <t>Starfsemi tengd fjármálaþjónustu, þó ekki þjónusta vátryggingafélaga og lífeyrissjóða</t>
  </si>
  <si>
    <t>Stjórnun fjármálamarkaða</t>
  </si>
  <si>
    <t>Starfsemi við miðlun verðbréfa og hrávörusamninga</t>
  </si>
  <si>
    <t>Önnur ótalin starfsemi tengd fjármálaþjónustu, þó ekki vátryggingafélögum og lífeyrissjóðum</t>
  </si>
  <si>
    <t>Starfsemi tengd vátryggingum og lífeyrissjóðum</t>
  </si>
  <si>
    <t>Áhættu- og tjónamat</t>
  </si>
  <si>
    <t>Starfsemi umboðsmanna og miðlara í vátryggingum</t>
  </si>
  <si>
    <t>Önnur starfsemi tengd vátryggingum og lífeyrissjóðum</t>
  </si>
  <si>
    <t>Stýring verðbréfasjóða</t>
  </si>
  <si>
    <t>Kaup og sala á eigin fasteignum</t>
  </si>
  <si>
    <t>Fasteignaleiga</t>
  </si>
  <si>
    <t>Leiga íbúðarhúsnæðis</t>
  </si>
  <si>
    <t>Leiga atvinnuhúsnæðis</t>
  </si>
  <si>
    <t>Leiga á landi og landréttindum</t>
  </si>
  <si>
    <t>Fasteignaviðskipti gegn þóknun eða samkvæmt samningi</t>
  </si>
  <si>
    <t>Fasteignamiðlun</t>
  </si>
  <si>
    <t>Fasteignarekstur gegn þóknun eða samkvæmt samningi</t>
  </si>
  <si>
    <t>Lögfræðiþjónusta</t>
  </si>
  <si>
    <t>Reikningshald, bókhald og endurskoðun; skattaráðgjöf</t>
  </si>
  <si>
    <t>Starfsemi höfuðstöðva</t>
  </si>
  <si>
    <t>Rekstrarráðgjöf</t>
  </si>
  <si>
    <t>Almannatengsl</t>
  </si>
  <si>
    <t>Viðskiptaráðgjöf og önnur rekstrarráðgjöf</t>
  </si>
  <si>
    <t>Starfsemi arkitekta og verkfræðinga og skyld tæknileg ráðgjöf</t>
  </si>
  <si>
    <t>Starfsemi arkitekta og skyld tæknileg ráðgjöf</t>
  </si>
  <si>
    <t>Verkfræðistarfsemi og skyld tæknileg ráðgjöf</t>
  </si>
  <si>
    <t>Starfsemi verkfræðinga og skyld tæknileg ráðgjöf</t>
  </si>
  <si>
    <t>Starfsemi á sviði landmælinga; jarðfræðilegar rannsóknir</t>
  </si>
  <si>
    <t>Tæknilegar prófanir og greining</t>
  </si>
  <si>
    <t>Rannsóknir og þróunarstarf í raunvísindum og verkfræði</t>
  </si>
  <si>
    <t>Rannsóknir og þróunarstarf í líftækni</t>
  </si>
  <si>
    <t>Aðrar rannsóknir og þróunarstarf í raunvísindum og verkfræði</t>
  </si>
  <si>
    <t>Rannsóknir og þróunarstarf í félags- og hugvísindum</t>
  </si>
  <si>
    <t>Auglýsingastarfsemi</t>
  </si>
  <si>
    <t>Auglýsingastofur</t>
  </si>
  <si>
    <t>Auglýsingamiðlun</t>
  </si>
  <si>
    <t>Markaðsrannsóknir og skoðanakannanir</t>
  </si>
  <si>
    <t>Sérhæfð hönnun</t>
  </si>
  <si>
    <t>Ljósmyndaþjónusta</t>
  </si>
  <si>
    <t>Þýðingar- og túlkunarþjónusta</t>
  </si>
  <si>
    <t>Önnur ótalin sérfræðileg, vísindaleg og tæknileg starfsemi</t>
  </si>
  <si>
    <t>Leiga á vélknúnum ökutækjum</t>
  </si>
  <si>
    <t>Leiga á bifreiðum og léttum vélknúnum ökutækjum</t>
  </si>
  <si>
    <t>Leiga á vörubifreiðum</t>
  </si>
  <si>
    <t>Leiga á munum til einka- og heimilisnota</t>
  </si>
  <si>
    <t>Leiga á tómstunda- og íþróttavörum</t>
  </si>
  <si>
    <t>Leiga á myndböndum og -diskum</t>
  </si>
  <si>
    <t>Leiga á öðrum ótöldum munum til einka- og heimilisnota</t>
  </si>
  <si>
    <t>Leiga á öðrum vélum og búnaði</t>
  </si>
  <si>
    <t>Leiga á landbúnaðarvélum og -tækjum</t>
  </si>
  <si>
    <t>Leiga á vinnuvélum og tækjum til byggingaframkvæmda og mannvirkjagerðar</t>
  </si>
  <si>
    <t>Leiga á tölvum, skrifstofuvélum og -búnaði</t>
  </si>
  <si>
    <t>Leiga á búnaði til flutninga á sjó- og vatnaleiðum</t>
  </si>
  <si>
    <t>Leiga á loftförum</t>
  </si>
  <si>
    <t>Leiga á öðrum ótöldum vélum og búnaði</t>
  </si>
  <si>
    <t>Leiga á hugverkum og skyldum eignum sem ekki njóta höfundarréttar</t>
  </si>
  <si>
    <t>Ráðningarstofur</t>
  </si>
  <si>
    <t>Starfsmannaleigur</t>
  </si>
  <si>
    <t>Önnur þjónusta tengd starfsmannahaldi</t>
  </si>
  <si>
    <t>Starfsemi ferðaskrifstofa og ferðaskipuleggjenda</t>
  </si>
  <si>
    <t>Ferðaskrifstofur</t>
  </si>
  <si>
    <t>Ferðaskipuleggjendur</t>
  </si>
  <si>
    <t>Önnur bókunarþjónusta og tengd starfsemi</t>
  </si>
  <si>
    <t>Önnur bókunarþjónusta og önnur starfsemi tengd ferðaþjónustu</t>
  </si>
  <si>
    <t>Einkarekin öryggisþjónusta</t>
  </si>
  <si>
    <t>Starfsemi við öryggiskerfaþjónustu</t>
  </si>
  <si>
    <t>Rannsóknarstarfsemi</t>
  </si>
  <si>
    <t>Blönduð fasteignarumsýsla</t>
  </si>
  <si>
    <t>Hreingerningarþjónusta</t>
  </si>
  <si>
    <t>Almenn þrif bygginga</t>
  </si>
  <si>
    <t>Önnur þrif á byggingum og í iðnaði</t>
  </si>
  <si>
    <t>Önnur ótalin hreingerningarþjónusta</t>
  </si>
  <si>
    <t>Skrúðgarðyrkja</t>
  </si>
  <si>
    <t>Skrifstofuþjónusta</t>
  </si>
  <si>
    <t>Blönduð skrifstofuþjónusta</t>
  </si>
  <si>
    <t>Ljósritun, meðferð skjala og önnur sérhæfð skrifstofuþjónusta</t>
  </si>
  <si>
    <t>Símsvörun og úthringiþjónusta</t>
  </si>
  <si>
    <t>Skipulagning á ráðstefnum og vörusýningum</t>
  </si>
  <si>
    <t>Önnur þjónusta við atvinnurekstur</t>
  </si>
  <si>
    <t>Innheimtuþjónusta og upplýsingar um lánstraust</t>
  </si>
  <si>
    <t>Pökkunarstarfsemi</t>
  </si>
  <si>
    <t>Önnur ótalin þjónusta við atvinnurekstur</t>
  </si>
  <si>
    <t>Æðsta stjórnsýsla ríkis, löggjafarstörf og framkvæmd efnahags- og félagsmála</t>
  </si>
  <si>
    <t>Almenn stjórnsýsla og löggjöf</t>
  </si>
  <si>
    <t>Stjórnsýsla á sviði heilbrigðisþjónustu, mennta- og menningarmála og félagsmála, þó ekki almannatryggingar</t>
  </si>
  <si>
    <t>Stjórnsýsla í þágu atvinnuveganna</t>
  </si>
  <si>
    <t>Utanríkisþjónusta, dómstólar, löggæsla og björgunarstarfsemi</t>
  </si>
  <si>
    <t>Utanríkisþjónusta</t>
  </si>
  <si>
    <t>Varnarmál</t>
  </si>
  <si>
    <t>Dómstólar og fangelsi</t>
  </si>
  <si>
    <t>Löggæsla og almannaöryggi</t>
  </si>
  <si>
    <t>Slökkviliðs- og björgunarstarfsemi</t>
  </si>
  <si>
    <t>Almannatryggingar</t>
  </si>
  <si>
    <t>Fræðslustarfsemi á leikskólastigi</t>
  </si>
  <si>
    <t>Fræðslustarfsemi á grunnskólastigi</t>
  </si>
  <si>
    <t>Fræðslustarfsemi á framhaldsskólastigi</t>
  </si>
  <si>
    <t>Fræðslustarfsemi á framhaldsskólastigi - bóknám</t>
  </si>
  <si>
    <t>Fræðslustarfsemi á framhaldsskólastigi – iðn- og verknám</t>
  </si>
  <si>
    <t>Fræðslustarfsemi á æðra námsstigi</t>
  </si>
  <si>
    <t>Fræðslustarfsemi á á viðbótarstigi</t>
  </si>
  <si>
    <t>Fræðslustarfsemi á viðbótarstigi</t>
  </si>
  <si>
    <t>Fræðslustarfsemi á háskólastigi</t>
  </si>
  <si>
    <t>Önnur fræðslustarfsemi</t>
  </si>
  <si>
    <t>Íþrótta- og tómstundakennsla</t>
  </si>
  <si>
    <t>Listnám</t>
  </si>
  <si>
    <t>Ökuskólar, flugskólar o.þ.h.</t>
  </si>
  <si>
    <t>Önnur ótalin fræðslustarfsemi</t>
  </si>
  <si>
    <t>Þjónusta við fræðslustarfsemi</t>
  </si>
  <si>
    <t>Sjúkrahús</t>
  </si>
  <si>
    <t>Læknisþjónusta og tannlækningar</t>
  </si>
  <si>
    <t>Heilsugæsla og heimilislækningar</t>
  </si>
  <si>
    <t>Sérfræðilækningar</t>
  </si>
  <si>
    <t>Tannlækningar</t>
  </si>
  <si>
    <t>Önnur heilbrigðisþjónusta</t>
  </si>
  <si>
    <t>Starfsemi sjúkraþjálfara</t>
  </si>
  <si>
    <t>Starfsemi sálfræðinga</t>
  </si>
  <si>
    <t>Rannsóknarstofur í læknisfræði</t>
  </si>
  <si>
    <t>Önnur ótalin heilbrigðisþjónusta</t>
  </si>
  <si>
    <t>Dvalarheimili með hjúkrun</t>
  </si>
  <si>
    <t>Dvalarheimili á sviði þroskahömlunar, geðheilbrigðis og vímuefnamisnotkunar</t>
  </si>
  <si>
    <t>Dvalarheimili fyrir aldraða og fatlaða</t>
  </si>
  <si>
    <t>Dvalarheimili fyrir aldraða</t>
  </si>
  <si>
    <t>Heimili fyrir fatlaða</t>
  </si>
  <si>
    <t>Önnur ótalin dvalarheimili</t>
  </si>
  <si>
    <t>Félagsþjónusta án gistiaðstöðu fyrir aldraða og fatlaða</t>
  </si>
  <si>
    <t>Önnur félagsþjónusta án dvalar á stofnun</t>
  </si>
  <si>
    <t>Dagvistun barna</t>
  </si>
  <si>
    <t>Starfsemi dagmæðra og önnur dagvistun ungbarna</t>
  </si>
  <si>
    <t>Starfsemi skóladagheimila og frístundaheimila</t>
  </si>
  <si>
    <t>Önnur ótalin félagsþjónusta án dvalar á stofnun</t>
  </si>
  <si>
    <t>Sviðslistir</t>
  </si>
  <si>
    <t>Þjónusta við sviðslistir</t>
  </si>
  <si>
    <t>Listsköpun</t>
  </si>
  <si>
    <t>Rekstur húsnæðis og annarrar aðstöðu fyrir menningarstarfsemi</t>
  </si>
  <si>
    <t>Starfsemi bóka- og skjalasafna</t>
  </si>
  <si>
    <t>Starfsemi safna</t>
  </si>
  <si>
    <t>Rekstur sögulegra staða og bygginga og áþekkra ferðamannastaða</t>
  </si>
  <si>
    <t>Starfsemi grasagarða, dýragarða og þjóðgarða</t>
  </si>
  <si>
    <t>Íþróttastarfsemi</t>
  </si>
  <si>
    <t>Rekstur íþróttamannvirkja</t>
  </si>
  <si>
    <t>Starfsemi íþróttafélaga</t>
  </si>
  <si>
    <t>Heilsu- og líkamsræktarstöðvar</t>
  </si>
  <si>
    <t>Önnur íþróttastarfsemi</t>
  </si>
  <si>
    <t>Starfsemi tengd tómstundum og skemmtun</t>
  </si>
  <si>
    <t>Starfsemi skemmti- og þemagarða</t>
  </si>
  <si>
    <t>Önnur ótalin skemmtun og tómstundastarf</t>
  </si>
  <si>
    <t>Starfsemi samtaka í atvinnulífinu, félaga atvinnurekenda og annarra fagfélaga</t>
  </si>
  <si>
    <t>Starfsemi samtaka í atvinnulífinu og félaga atvinnurekenda</t>
  </si>
  <si>
    <t>Starfsemi fagfélaga</t>
  </si>
  <si>
    <t>Starfsemi stéttarfélaga</t>
  </si>
  <si>
    <t>Starfsemi annarra félagasamtaka</t>
  </si>
  <si>
    <t>Starfsemi trúfélaga</t>
  </si>
  <si>
    <t>Starfsemi stjórnmálasamtaka</t>
  </si>
  <si>
    <t>Starfsemi ótalinna félagasamtaka</t>
  </si>
  <si>
    <t>Starfsemi húsfélaga íbúðareigenda</t>
  </si>
  <si>
    <t>Starfsemi annarra ótalinna félagasamtaka</t>
  </si>
  <si>
    <t>Viðgerðir á tölvum og fjarskiptabúnaði</t>
  </si>
  <si>
    <t>Viðgerðir á tölvum og jaðarbúnaði</t>
  </si>
  <si>
    <t>Viðgerðir á fjarskiptabúnaði</t>
  </si>
  <si>
    <t>Viðgerðir á hlutum til einka- og heimilisnota</t>
  </si>
  <si>
    <t>Viðgerðir á sjónvarps-, útvarps- og hljómtækjum og skyldum búnaði</t>
  </si>
  <si>
    <t>Viðgerðir á heimilistækjum og heimilis- og garðyrkjuáhöldum</t>
  </si>
  <si>
    <t>Viðgerðir á skófatnaði og leðurvörum</t>
  </si>
  <si>
    <t>Viðgerðir á húsgögnum og áklæðum</t>
  </si>
  <si>
    <t>Viðgerðir á úrum, klukkum og skartgripum</t>
  </si>
  <si>
    <t>Viðgerðir á öðrum hlutum til einka- og heimilisnota</t>
  </si>
  <si>
    <t>Þvottahús og efnalaugar</t>
  </si>
  <si>
    <t>Hárgreiðslu- og snyrtistofur</t>
  </si>
  <si>
    <t>Hársnyrtistofur</t>
  </si>
  <si>
    <t>Snyrtistofur</t>
  </si>
  <si>
    <t>Útfararþjónusta og tengd starfsemi</t>
  </si>
  <si>
    <t>Nuddstofur, sólbaðsstofur, gufuböð o.þ.h.</t>
  </si>
  <si>
    <t>Önnur ótalin þjónustustarfsemi</t>
  </si>
  <si>
    <t>Framleiðsla á heimilum á ýmis konar vöru til eigin nota</t>
  </si>
  <si>
    <t>Þjónustustarfsemi á heimilum í eigin þágu</t>
  </si>
  <si>
    <t>Óþekkt starfsemi</t>
  </si>
  <si>
    <t>A</t>
  </si>
  <si>
    <t>LANDBÚNAÐUR, SKÓGRÆKT OG FISKVEIÐAR</t>
  </si>
  <si>
    <t>B</t>
  </si>
  <si>
    <t>NÁMUGRÖFTUR OG VINNSLA HRÁEFNA ÚR JÖRÐU</t>
  </si>
  <si>
    <t>C</t>
  </si>
  <si>
    <t>FRAMLEIÐSLA</t>
  </si>
  <si>
    <t>D</t>
  </si>
  <si>
    <t>RAFMAGNS-, GAS- OG HITAVEITUR</t>
  </si>
  <si>
    <t>E</t>
  </si>
  <si>
    <t>VATNSVEITA, FRÁVEITA, MEÐHÖNDLUN ÚRGANGS OG AFMENGUN</t>
  </si>
  <si>
    <t>F</t>
  </si>
  <si>
    <t>BYGGINGARSTARFSEMI OG MANNVIRKJAGERÐ</t>
  </si>
  <si>
    <t>G</t>
  </si>
  <si>
    <t>HEILD- OG SMÁSÖLUVERSLUN, VIÐGERÐIR Á VÉLKNÚNUM ÖKUTÆKJUM</t>
  </si>
  <si>
    <t>H</t>
  </si>
  <si>
    <t>FLUTNINGAR OG GEYMSLA</t>
  </si>
  <si>
    <t>I</t>
  </si>
  <si>
    <t>REKSTUR GISTISTAÐA OG VEITINGAREKSTUR</t>
  </si>
  <si>
    <t>J</t>
  </si>
  <si>
    <t>UPPLÝSINGAR OG FJARSKIPTI</t>
  </si>
  <si>
    <t>K</t>
  </si>
  <si>
    <t>FJÁRMÁLA- OG VÁTRYGGINGASTARFSEMI</t>
  </si>
  <si>
    <t>L</t>
  </si>
  <si>
    <t>FASTEIGNAVIÐSKIPTI</t>
  </si>
  <si>
    <t>M</t>
  </si>
  <si>
    <t>SÉRFRÆÐILEG, VÍSINDALEG OG TÆKNILEG STARFSEMI</t>
  </si>
  <si>
    <t>N</t>
  </si>
  <si>
    <t>LEIGUSTARFSEMI OG ÝMIS SÉRHÆFÐ ÞJÓNUSTA</t>
  </si>
  <si>
    <t>O</t>
  </si>
  <si>
    <t>OPINBER STJÓRNSÝSLA OG VARNARMÁL; ALMANNATRYGGINGAR</t>
  </si>
  <si>
    <t>P</t>
  </si>
  <si>
    <t>FRÆÐSLUSTARFSEMI</t>
  </si>
  <si>
    <t>Q</t>
  </si>
  <si>
    <t>HEILBRIGÐIS- OG FÉLAGSÞJÓNUSTA</t>
  </si>
  <si>
    <t>R</t>
  </si>
  <si>
    <t>MENNINGAR-, ÍÞRÓTTA- OG TÓMSTUNDASTARFSEMI</t>
  </si>
  <si>
    <t>S</t>
  </si>
  <si>
    <t>FÉLAGASAMTÖK OG ÖNNUR ÞJÓNUSTUSTARFSEMI</t>
  </si>
  <si>
    <t>T</t>
  </si>
  <si>
    <t>ATVINNUREKSTUR INNAN HEIMILIS, ÞJÓNUSTUSTARFSEMI OG VÖRUFRAMLEIÐSLA TIL EIGIN NOTA</t>
  </si>
  <si>
    <t>U</t>
  </si>
  <si>
    <t>STARFSEMI STOFNANA OG SAMTAKA MEÐ ÚRLENDISRÉTT</t>
  </si>
  <si>
    <t>X</t>
  </si>
  <si>
    <t>ÓÞEKKT STARFSEMI</t>
  </si>
  <si>
    <t>Listi yfir alla ÍSAT flokka</t>
  </si>
  <si>
    <t>Eitt félag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</si>
</sst>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4" fillId="0" borderId="4" xfId="0" applyFont="1" applyBorder="1"/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2" fillId="0" borderId="1" xfId="0" applyFont="1" applyBorder="1"/>
    <xf numFmtId="0" fontId="6" fillId="0" borderId="0" xfId="0" applyFont="1"/>
    <xf numFmtId="0" fontId="4" fillId="0" borderId="3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4" fillId="0" borderId="2" xfId="0" applyFont="1" applyFill="1" applyBorder="1"/>
    <xf numFmtId="0" fontId="4" fillId="0" borderId="0" xfId="0" applyFont="1" applyFill="1"/>
    <xf numFmtId="0" fontId="3" fillId="0" borderId="2" xfId="0" applyFont="1" applyFill="1" applyBorder="1"/>
    <xf numFmtId="0" fontId="0" fillId="0" borderId="0" xfId="0" applyFont="1"/>
    <xf numFmtId="0" fontId="2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0" fontId="0" fillId="3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Border="1"/>
    <xf numFmtId="0" fontId="2" fillId="0" borderId="2" xfId="0" applyFont="1" applyBorder="1"/>
    <xf numFmtId="3" fontId="0" fillId="0" borderId="0" xfId="0" applyNumberFormat="1" applyFont="1"/>
    <xf numFmtId="0" fontId="2" fillId="0" borderId="3" xfId="0" applyFont="1" applyFill="1" applyBorder="1"/>
    <xf numFmtId="3" fontId="0" fillId="0" borderId="3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/>
    <xf numFmtId="0" fontId="0" fillId="0" borderId="2" xfId="0" applyFont="1" applyFill="1" applyBorder="1"/>
    <xf numFmtId="3" fontId="0" fillId="0" borderId="2" xfId="0" applyNumberFormat="1" applyFont="1" applyFill="1" applyBorder="1"/>
    <xf numFmtId="0" fontId="2" fillId="0" borderId="2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9" fontId="2" fillId="0" borderId="0" xfId="1" applyFont="1" applyFill="1"/>
    <xf numFmtId="0" fontId="0" fillId="2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7" fillId="0" borderId="0" xfId="0" applyFont="1"/>
    <xf numFmtId="0" fontId="2" fillId="0" borderId="5" xfId="0" applyFont="1" applyFill="1" applyBorder="1"/>
    <xf numFmtId="3" fontId="0" fillId="0" borderId="5" xfId="0" applyNumberFormat="1" applyFont="1" applyFill="1" applyBorder="1"/>
    <xf numFmtId="0" fontId="0" fillId="3" borderId="0" xfId="0" applyFont="1" applyFill="1"/>
    <xf numFmtId="3" fontId="0" fillId="3" borderId="0" xfId="0" applyNumberFormat="1" applyFont="1" applyFill="1"/>
    <xf numFmtId="0" fontId="0" fillId="0" borderId="5" xfId="0" applyFont="1" applyBorder="1"/>
    <xf numFmtId="9" fontId="0" fillId="0" borderId="5" xfId="1" applyFont="1" applyBorder="1"/>
    <xf numFmtId="164" fontId="0" fillId="0" borderId="0" xfId="1" applyNumberFormat="1" applyFont="1" applyBorder="1"/>
    <xf numFmtId="9" fontId="0" fillId="0" borderId="2" xfId="1" applyFont="1" applyBorder="1"/>
    <xf numFmtId="0" fontId="0" fillId="3" borderId="2" xfId="0" applyFont="1" applyFill="1" applyBorder="1"/>
    <xf numFmtId="3" fontId="0" fillId="3" borderId="2" xfId="0" applyNumberFormat="1" applyFont="1" applyFill="1" applyBorder="1"/>
    <xf numFmtId="0" fontId="0" fillId="3" borderId="5" xfId="0" applyFont="1" applyFill="1" applyBorder="1"/>
    <xf numFmtId="3" fontId="0" fillId="3" borderId="5" xfId="0" applyNumberFormat="1" applyFont="1" applyFill="1" applyBorder="1"/>
    <xf numFmtId="0" fontId="4" fillId="0" borderId="0" xfId="0" applyFont="1" applyFill="1" applyBorder="1"/>
    <xf numFmtId="0" fontId="0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1">
                <a:latin typeface="+mn-lt"/>
              </a:rPr>
              <a:t>Rekstartekjur</a:t>
            </a:r>
            <a:r>
              <a:rPr lang="is-IS" sz="1200" b="1" baseline="0">
                <a:latin typeface="+mn-lt"/>
              </a:rPr>
              <a:t> og breyting</a:t>
            </a:r>
          </a:p>
        </c:rich>
      </c:tx>
      <c:layout>
        <c:manualLayout>
          <c:xMode val="edge"/>
          <c:yMode val="edge"/>
          <c:x val="0.36818614479635375"/>
          <c:y val="3.519131463489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'Eitt félag'!$C$16</c:f>
              <c:strCache>
                <c:ptCount val="1"/>
                <c:pt idx="0">
                  <c:v>Rekstrartekjur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'Eitt félag'!$D$10:$J$10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'Eitt félag'!$D$16:$J$16</c:f>
              <c:numCache>
                <c:formatCode>#,##0</c:formatCode>
                <c:ptCount val="7"/>
                <c:pt idx="0">
                  <c:v>22248000000</c:v>
                </c:pt>
                <c:pt idx="1">
                  <c:v>11848000000</c:v>
                </c:pt>
                <c:pt idx="2">
                  <c:v>11455000000</c:v>
                </c:pt>
                <c:pt idx="3">
                  <c:v>12674000000</c:v>
                </c:pt>
                <c:pt idx="4">
                  <c:v>15172000000</c:v>
                </c:pt>
                <c:pt idx="5">
                  <c:v>15470000000</c:v>
                </c:pt>
                <c:pt idx="6">
                  <c:v>15092000000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B-48B3-A13D-70D5AFCAA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86936"/>
        <c:axId val="526287264"/>
      </c:barChart>
      <c:lineChart>
        <c:grouping val="standard"/>
        <c:varyColors val="0"/>
        <c:ser>
          <c:idx val="1"/>
          <c:order val="1"/>
          <c:tx>
            <c:strRef>
              <c:f>'Eitt félag'!$C$17</c:f>
              <c:strCache>
                <c:ptCount val="1"/>
                <c:pt idx="0">
                  <c:v>Breyting milli ára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[1]Sheet1!$C$23:$I$24</c:f>
              <c:multiLvlStrCache>
                <c:ptCount val="7"/>
                <c:lvl>
                  <c:pt idx="0">
                    <c:v>3M</c:v>
                  </c:pt>
                  <c:pt idx="1">
                    <c:v>3M</c:v>
                  </c:pt>
                  <c:pt idx="2">
                    <c:v>3M</c:v>
                  </c:pt>
                  <c:pt idx="3">
                    <c:v>3M</c:v>
                  </c:pt>
                  <c:pt idx="4">
                    <c:v>3M</c:v>
                  </c:pt>
                  <c:pt idx="5">
                    <c:v>3M</c:v>
                  </c:pt>
                  <c:pt idx="6">
                    <c:v>3M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'Eitt félag'!$D$17:$J$17</c:f>
              <c:numCache>
                <c:formatCode>0%</c:formatCode>
                <c:ptCount val="7"/>
                <c:pt idx="0">
                  <c:v>0</c:v>
                </c:pt>
                <c:pt idx="1">
                  <c:v>-0.46745774901114712</c:v>
                </c:pt>
                <c:pt idx="2">
                  <c:v>-3.3170155300472626E-2</c:v>
                </c:pt>
                <c:pt idx="3">
                  <c:v>0.10641641204714092</c:v>
                </c:pt>
                <c:pt idx="4">
                  <c:v>0.19709641786334231</c:v>
                </c:pt>
                <c:pt idx="5">
                  <c:v>1.9641444766675509E-2</c:v>
                </c:pt>
                <c:pt idx="6">
                  <c:v>-2.4434389140271517E-2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B-48B3-A13D-70D5AFCAA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90040"/>
        <c:axId val="519886432"/>
      </c:lineChart>
      <c:catAx>
        <c:axId val="52628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6287264"/>
        <c:crosses val="autoZero"/>
        <c:auto val="1"/>
        <c:lblAlgn val="ctr"/>
        <c:lblOffset val="100"/>
        <c:noMultiLvlLbl val="0"/>
      </c:catAx>
      <c:valAx>
        <c:axId val="52628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6286936"/>
        <c:crosses val="autoZero"/>
        <c:crossBetween val="between"/>
      </c:valAx>
      <c:valAx>
        <c:axId val="51988643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19890040"/>
        <c:crosses val="max"/>
        <c:crossBetween val="between"/>
      </c:valAx>
      <c:catAx>
        <c:axId val="51989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88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1">
                <a:latin typeface="+mn-lt"/>
              </a:rPr>
              <a:t>Hlutföll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'Eitt félag'!$C$23</c:f>
              <c:strCache>
                <c:ptCount val="1"/>
                <c:pt idx="0">
                  <c:v>EBITDA Hlutfall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'Eitt félag'!$D$10:$J$10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'Eitt félag'!$D$23:$J$23</c:f>
              <c:numCache>
                <c:formatCode>0%</c:formatCode>
                <c:ptCount val="7"/>
                <c:pt idx="0">
                  <c:v>8.8457389428263214E-2</c:v>
                </c:pt>
                <c:pt idx="1">
                  <c:v>7.2923700202565833E-2</c:v>
                </c:pt>
                <c:pt idx="2">
                  <c:v>8.7472719336534263E-2</c:v>
                </c:pt>
                <c:pt idx="3">
                  <c:v>9.0736941770553886E-2</c:v>
                </c:pt>
                <c:pt idx="4">
                  <c:v>8.3970471921961512E-2</c:v>
                </c:pt>
                <c:pt idx="5">
                  <c:v>9.5604395604395598E-2</c:v>
                </c:pt>
                <c:pt idx="6">
                  <c:v>0.11197985687781606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E-4C9E-8F3D-744EAF2C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12024"/>
        <c:axId val="779414320"/>
      </c:lineChart>
      <c:lineChart>
        <c:grouping val="standard"/>
        <c:varyColors val="0"/>
        <c:ser>
          <c:idx val="1"/>
          <c:order val="1"/>
          <c:tx>
            <c:strRef>
              <c:f>'Eitt félag'!$C$53</c:f>
              <c:strCache>
                <c:ptCount val="1"/>
                <c:pt idx="0">
                  <c:v>Eiginfjárhlutfall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'Eitt félag'!$D$10:$J$10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'Eitt félag'!$D$53:$J$53</c:f>
              <c:numCache>
                <c:formatCode>0%</c:formatCode>
                <c:ptCount val="7"/>
                <c:pt idx="0">
                  <c:v>0.19564660691421254</c:v>
                </c:pt>
                <c:pt idx="1">
                  <c:v>0.37415295256534364</c:v>
                </c:pt>
                <c:pt idx="2">
                  <c:v>0.42634392634392637</c:v>
                </c:pt>
                <c:pt idx="3">
                  <c:v>0.41279461279461277</c:v>
                </c:pt>
                <c:pt idx="4">
                  <c:v>0.48507223113964687</c:v>
                </c:pt>
                <c:pt idx="5">
                  <c:v>0.38761084693484127</c:v>
                </c:pt>
                <c:pt idx="6">
                  <c:v>0.41220556745182013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C9E-8F3D-744EAF2C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08744"/>
        <c:axId val="779415304"/>
      </c:lineChart>
      <c:catAx>
        <c:axId val="77941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9414320"/>
        <c:crosses val="autoZero"/>
        <c:auto val="1"/>
        <c:lblAlgn val="ctr"/>
        <c:lblOffset val="100"/>
        <c:noMultiLvlLbl val="0"/>
      </c:catAx>
      <c:valAx>
        <c:axId val="77941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9412024"/>
        <c:crosses val="autoZero"/>
        <c:crossBetween val="between"/>
      </c:valAx>
      <c:valAx>
        <c:axId val="779415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9408744"/>
        <c:crosses val="max"/>
        <c:crossBetween val="between"/>
      </c:valAx>
      <c:catAx>
        <c:axId val="779408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9415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1" i="0" baseline="0">
                <a:effectLst/>
              </a:rPr>
              <a:t>Samanburður</a:t>
            </a:r>
            <a:endParaRPr lang="is-IS" sz="1400" b="1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9726188072644765E-2"/>
          <c:y val="0.11840352301501449"/>
          <c:w val="0.88195734153920413"/>
          <c:h val="0.68205873498445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Samaburður!$C$26</c:f>
              <c:strCache>
                <c:ptCount val="1"/>
                <c:pt idx="0">
                  <c:v>EBITDA hlutfall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Samaburður!$D$8:$M$8</c:f>
              <c:strCache>
                <c:ptCount val="10"/>
                <c:pt idx="0">
                  <c:v>Origo hf.</c:v>
                </c:pt>
                <c:pt idx="1">
                  <c:v>Advania hf.</c:v>
                </c:pt>
                <c:pt idx="2">
                  <c:v>Sensa ehf.</c:v>
                </c:pt>
                <c:pt idx="3">
                  <c:v>Brammer Ísland ehf.</c:v>
                </c:pt>
                <c:pt idx="4">
                  <c:v>Þekking - Tristan hf.</c:v>
                </c:pt>
                <c:pt idx="5">
                  <c:v>Ice Distribution hf.</c:v>
                </c:pt>
                <c:pt idx="6">
                  <c:v>Miracle ehf</c:v>
                </c:pt>
                <c:pt idx="7">
                  <c:v>Microsoft Ísland ehf.</c:v>
                </c:pt>
                <c:pt idx="8">
                  <c:v>Heilsusýn ehf.</c:v>
                </c:pt>
                <c:pt idx="9">
                  <c:v>Samsýn ehf.</c:v>
                </c:pt>
              </c:strCache>
            </c:strRef>
          </c:cat>
          <c:val>
            <c:numRef>
              <c:f>Samaburður!$D$26:$M$26</c:f>
              <c:numCache>
                <c:formatCode>0%</c:formatCode>
                <c:ptCount val="10"/>
                <c:pt idx="0">
                  <c:v>1.938338373867228E-2</c:v>
                </c:pt>
                <c:pt idx="1">
                  <c:v>0.11197985687781606</c:v>
                </c:pt>
                <c:pt idx="2">
                  <c:v>9.558597139995309E-2</c:v>
                </c:pt>
                <c:pt idx="3">
                  <c:v>7.5634150180459631E-2</c:v>
                </c:pt>
                <c:pt idx="4">
                  <c:v>8.6085010279226978E-2</c:v>
                </c:pt>
                <c:pt idx="5">
                  <c:v>5.9399658530729944E-3</c:v>
                </c:pt>
                <c:pt idx="6">
                  <c:v>0.19738923614335213</c:v>
                </c:pt>
                <c:pt idx="7">
                  <c:v>0.15900915770939247</c:v>
                </c:pt>
                <c:pt idx="8">
                  <c:v>0.14533486190034942</c:v>
                </c:pt>
                <c:pt idx="9">
                  <c:v>0.13447004064323784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D5-A132-46CC24620EC7}"/>
            </c:ext>
          </c:extLst>
        </c:ser>
        <c:ser>
          <c:idx val="1"/>
          <c:order val="1"/>
          <c:tx>
            <c:strRef>
              <c:f>Samaburður!$C$27</c:f>
              <c:strCache>
                <c:ptCount val="1"/>
                <c:pt idx="0">
                  <c:v>Veltufjárhlutfall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Samaburður!$D$8:$M$8</c:f>
              <c:strCache>
                <c:ptCount val="10"/>
                <c:pt idx="0">
                  <c:v>Origo hf.</c:v>
                </c:pt>
                <c:pt idx="1">
                  <c:v>Advania hf.</c:v>
                </c:pt>
                <c:pt idx="2">
                  <c:v>Sensa ehf.</c:v>
                </c:pt>
                <c:pt idx="3">
                  <c:v>Brammer Ísland ehf.</c:v>
                </c:pt>
                <c:pt idx="4">
                  <c:v>Þekking - Tristan hf.</c:v>
                </c:pt>
                <c:pt idx="5">
                  <c:v>Ice Distribution hf.</c:v>
                </c:pt>
                <c:pt idx="6">
                  <c:v>Miracle ehf</c:v>
                </c:pt>
                <c:pt idx="7">
                  <c:v>Microsoft Ísland ehf.</c:v>
                </c:pt>
                <c:pt idx="8">
                  <c:v>Heilsusýn ehf.</c:v>
                </c:pt>
                <c:pt idx="9">
                  <c:v>Samsýn ehf.</c:v>
                </c:pt>
              </c:strCache>
            </c:strRef>
          </c:cat>
          <c:val>
            <c:numRef>
              <c:f>Samaburður!$D$27:$M$27</c:f>
              <c:numCache>
                <c:formatCode>0.0</c:formatCode>
                <c:ptCount val="10"/>
                <c:pt idx="0">
                  <c:v>1.2729392858600237</c:v>
                </c:pt>
                <c:pt idx="1">
                  <c:v>0.8125</c:v>
                </c:pt>
                <c:pt idx="2">
                  <c:v>1.2344990886959533</c:v>
                </c:pt>
                <c:pt idx="3">
                  <c:v>1.9509995977284662</c:v>
                </c:pt>
                <c:pt idx="4">
                  <c:v>0.73048087713450638</c:v>
                </c:pt>
                <c:pt idx="5">
                  <c:v>0.85633488078442344</c:v>
                </c:pt>
                <c:pt idx="6">
                  <c:v>2.6773235350822833</c:v>
                </c:pt>
                <c:pt idx="7">
                  <c:v>1.3314174362823892</c:v>
                </c:pt>
                <c:pt idx="8">
                  <c:v>0.52024229283397994</c:v>
                </c:pt>
                <c:pt idx="9">
                  <c:v>2.2507023088452249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D5-A132-46CC24620EC7}"/>
            </c:ext>
          </c:extLst>
        </c:ser>
        <c:ser>
          <c:idx val="2"/>
          <c:order val="2"/>
          <c:tx>
            <c:strRef>
              <c:f>Samaburður!$C$28</c:f>
              <c:strCache>
                <c:ptCount val="1"/>
                <c:pt idx="0">
                  <c:v>Eiginfjárhlutfall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Samaburður!$D$8:$M$8</c:f>
              <c:strCache>
                <c:ptCount val="10"/>
                <c:pt idx="0">
                  <c:v>Origo hf.</c:v>
                </c:pt>
                <c:pt idx="1">
                  <c:v>Advania hf.</c:v>
                </c:pt>
                <c:pt idx="2">
                  <c:v>Sensa ehf.</c:v>
                </c:pt>
                <c:pt idx="3">
                  <c:v>Brammer Ísland ehf.</c:v>
                </c:pt>
                <c:pt idx="4">
                  <c:v>Þekking - Tristan hf.</c:v>
                </c:pt>
                <c:pt idx="5">
                  <c:v>Ice Distribution hf.</c:v>
                </c:pt>
                <c:pt idx="6">
                  <c:v>Miracle ehf</c:v>
                </c:pt>
                <c:pt idx="7">
                  <c:v>Microsoft Ísland ehf.</c:v>
                </c:pt>
                <c:pt idx="8">
                  <c:v>Heilsusýn ehf.</c:v>
                </c:pt>
                <c:pt idx="9">
                  <c:v>Samsýn ehf.</c:v>
                </c:pt>
              </c:strCache>
            </c:strRef>
          </c:cat>
          <c:val>
            <c:numRef>
              <c:f>Samaburður!$D$28:$M$28</c:f>
              <c:numCache>
                <c:formatCode>0%</c:formatCode>
                <c:ptCount val="10"/>
                <c:pt idx="0">
                  <c:v>0.5671666513803244</c:v>
                </c:pt>
                <c:pt idx="1">
                  <c:v>0.41220556745182013</c:v>
                </c:pt>
                <c:pt idx="2">
                  <c:v>0.42718361757630791</c:v>
                </c:pt>
                <c:pt idx="3">
                  <c:v>0.22580880052468494</c:v>
                </c:pt>
                <c:pt idx="4">
                  <c:v>0.22578948205560664</c:v>
                </c:pt>
                <c:pt idx="5">
                  <c:v>-0.12568303455928881</c:v>
                </c:pt>
                <c:pt idx="6">
                  <c:v>0.62814818097124658</c:v>
                </c:pt>
                <c:pt idx="7">
                  <c:v>0.32528091571158346</c:v>
                </c:pt>
                <c:pt idx="8">
                  <c:v>0.23409290336934338</c:v>
                </c:pt>
                <c:pt idx="9">
                  <c:v>0.6781718366050139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D5-A132-46CC2462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511088"/>
        <c:axId val="467511744"/>
      </c:barChart>
      <c:catAx>
        <c:axId val="46751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7511744"/>
        <c:crosses val="autoZero"/>
        <c:auto val="1"/>
        <c:lblAlgn val="ctr"/>
        <c:lblOffset val="100"/>
        <c:tickLblSkip val="1"/>
        <c:noMultiLvlLbl val="0"/>
      </c:catAx>
      <c:valAx>
        <c:axId val="467511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6751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57084210627515"/>
          <c:y val="0.8876775806697409"/>
          <c:w val="0.28885831578744964"/>
          <c:h val="4.3201116584194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14358</xdr:colOff>
      <xdr:row>0</xdr:row>
      <xdr:rowOff>171038</xdr:rowOff>
    </xdr:from>
    <xdr:to>
      <xdr:col>2</xdr:col>
      <xdr:colOff>567365</xdr:colOff>
      <xdr:row>1</xdr:row>
      <xdr:rowOff>17544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3D506-3DB6-431A-84DF-AA312FD5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443" y="174848"/>
          <a:ext cx="561262" cy="572311"/>
        </a:xfrm>
        <a:prstGeom prst="rect">
          <a:avLst/>
        </a:prstGeom>
      </xdr:spPr>
    </xdr:pic>
    <xdr:clientData/>
  </xdr:twoCellAnchor>
  <xdr:twoCellAnchor editAs="absolute">
    <xdr:from>
      <xdr:col>10</xdr:col>
      <xdr:colOff>211124</xdr:colOff>
      <xdr:row>5</xdr:row>
      <xdr:rowOff>144390</xdr:rowOff>
    </xdr:from>
    <xdr:to>
      <xdr:col>20</xdr:col>
      <xdr:colOff>249555</xdr:colOff>
      <xdr:row>24</xdr:row>
      <xdr:rowOff>92075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C863C1-D186-432E-9196-91449B51B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474180</xdr:colOff>
      <xdr:row>30</xdr:row>
      <xdr:rowOff>155298</xdr:rowOff>
    </xdr:from>
    <xdr:to>
      <xdr:col>20</xdr:col>
      <xdr:colOff>495300</xdr:colOff>
      <xdr:row>51</xdr:row>
      <xdr:rowOff>85726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602AF4-2DED-4FAC-9EB1-7B5D3DA6F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0</xdr:row>
      <xdr:rowOff>167640</xdr:rowOff>
    </xdr:from>
    <xdr:to>
      <xdr:col>2</xdr:col>
      <xdr:colOff>573603</xdr:colOff>
      <xdr:row>1</xdr:row>
      <xdr:rowOff>19861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FE290-070D-41BB-9CCE-0E0433C2E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1925"/>
          <a:ext cx="564078" cy="5761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125506</xdr:rowOff>
    </xdr:from>
    <xdr:to>
      <xdr:col>12</xdr:col>
      <xdr:colOff>847725</xdr:colOff>
      <xdr:row>56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F812885-1577-4C93-A7C3-C56EC64E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</xdr:colOff>
      <xdr:row>0</xdr:row>
      <xdr:rowOff>152400</xdr:rowOff>
    </xdr:from>
    <xdr:to>
      <xdr:col>1</xdr:col>
      <xdr:colOff>590748</xdr:colOff>
      <xdr:row>1</xdr:row>
      <xdr:rowOff>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D83A3-4053-47EC-8CD1-A24C07682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567888" cy="576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</xdr:colOff>
      <xdr:row>0</xdr:row>
      <xdr:rowOff>152400</xdr:rowOff>
    </xdr:from>
    <xdr:to>
      <xdr:col>1</xdr:col>
      <xdr:colOff>590748</xdr:colOff>
      <xdr:row>1</xdr:row>
      <xdr:rowOff>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C6E179-59CE-4B0C-A671-E9E5E4B64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567888" cy="5818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</xdr:colOff>
      <xdr:row>0</xdr:row>
      <xdr:rowOff>169545</xdr:rowOff>
    </xdr:from>
    <xdr:to>
      <xdr:col>2</xdr:col>
      <xdr:colOff>120600</xdr:colOff>
      <xdr:row>1</xdr:row>
      <xdr:rowOff>16051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F28AA9-C33D-448C-8623-9D790464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" y="165735"/>
          <a:ext cx="567640" cy="572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ida/Desktop/D&#230;maskj&#246;l/S&#243;tt%20d&#230;maskj&#246;l/marel_201904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3">
          <cell r="C23">
            <v>2013</v>
          </cell>
          <cell r="D23">
            <v>2014</v>
          </cell>
          <cell r="E23">
            <v>2015</v>
          </cell>
          <cell r="F23">
            <v>2016</v>
          </cell>
          <cell r="G23">
            <v>2017</v>
          </cell>
          <cell r="H23">
            <v>2018</v>
          </cell>
          <cell r="I23">
            <v>2019</v>
          </cell>
        </row>
        <row r="24">
          <cell r="C24" t="str">
            <v>3M</v>
          </cell>
          <cell r="D24" t="str">
            <v>3M</v>
          </cell>
          <cell r="E24" t="str">
            <v>3M</v>
          </cell>
          <cell r="F24" t="str">
            <v>3M</v>
          </cell>
          <cell r="G24" t="str">
            <v>3M</v>
          </cell>
          <cell r="H24" t="str">
            <v>3M</v>
          </cell>
          <cell r="I24" t="str">
            <v>3M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eniusQuery_1" backgroundRefresh="0" refreshOnLoad="1" fillFormulas="1" connectionId="3" xr16:uid="{6B5C8A6F-0AEA-4759-912D-93BD39926653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eniusQuery_1" backgroundRefresh="0" refreshOnLoad="1" fillFormulas="1" connectionId="2" xr16:uid="{102445A9-B869-4AF4-94D1-D0B753CCEB1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eniusQuery_2" backgroundRefresh="0" refreshOnLoad="1" fillFormulas="1" connectionId="1" xr16:uid="{5D3F4472-1EC3-4DF0-9623-91262C9BF6E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2B25-D543-4AD6-A7E1-EAF6E974E322}">
  <dimension ref="A1:K69"/>
  <sheetViews>
    <sheetView showGridLines="0" topLeftCell="B1" zoomScaleNormal="100" workbookViewId="0">
      <selection activeCell="D5" sqref="D5"/>
    </sheetView>
  </sheetViews>
  <sheetFormatPr defaultColWidth="9.140625" defaultRowHeight="12.75" outlineLevelCol="1" x14ac:dyDescent="0.2"/>
  <cols>
    <col min="1" max="1" width="6.5703125" style="2" hidden="1" customWidth="1" outlineLevel="1"/>
    <col min="2" max="2" width="2.7109375" style="2" customWidth="1" outlineLevel="1"/>
    <col min="3" max="3" width="31.5703125" style="2" customWidth="1"/>
    <col min="4" max="4" width="14.5703125" style="2" bestFit="1" customWidth="1"/>
    <col min="5" max="10" width="13.85546875" style="2" bestFit="1" customWidth="1"/>
    <col min="11" max="17" width="9.140625" style="2"/>
    <col min="18" max="18" width="14.7109375" style="2" customWidth="1"/>
    <col min="19" max="16384" width="9.140625" style="2"/>
  </cols>
  <sheetData>
    <row r="1" spans="1:11" ht="57.75" customHeight="1" x14ac:dyDescent="0.5">
      <c r="C1" s="7" t="s">
        <v>533</v>
      </c>
    </row>
    <row r="3" spans="1:11" x14ac:dyDescent="0.2">
      <c r="C3" s="62" t="s">
        <v>1542</v>
      </c>
    </row>
    <row r="5" spans="1:11" ht="15" x14ac:dyDescent="0.25">
      <c r="A5" s="5"/>
      <c r="B5" s="5"/>
      <c r="C5" s="9" t="s">
        <v>0</v>
      </c>
      <c r="D5" s="24">
        <v>5902697199</v>
      </c>
      <c r="E5" s="17"/>
      <c r="F5" s="17"/>
      <c r="G5" s="17"/>
      <c r="H5" s="17"/>
      <c r="I5" s="17"/>
      <c r="J5" s="17"/>
      <c r="K5" s="17"/>
    </row>
    <row r="6" spans="1:11" ht="15" x14ac:dyDescent="0.25">
      <c r="A6" s="5"/>
      <c r="B6" s="5"/>
      <c r="C6" s="9" t="s">
        <v>107</v>
      </c>
      <c r="D6" s="25" t="str">
        <f>_xll.FinCompanyName(D5)</f>
        <v>Advania hf.</v>
      </c>
      <c r="E6" s="17"/>
      <c r="F6" s="17"/>
      <c r="G6" s="17"/>
      <c r="H6" s="17"/>
      <c r="I6" s="17"/>
      <c r="J6" s="17"/>
      <c r="K6" s="17"/>
    </row>
    <row r="7" spans="1:11" ht="15" x14ac:dyDescent="0.25">
      <c r="A7" s="5"/>
      <c r="B7" s="5"/>
      <c r="C7" s="9" t="s">
        <v>108</v>
      </c>
      <c r="D7" s="25" t="str">
        <f>_xll.FinIsatByCompany(D5)</f>
        <v>62020</v>
      </c>
      <c r="E7" s="17"/>
      <c r="F7" s="17"/>
      <c r="G7" s="17"/>
      <c r="H7" s="17"/>
      <c r="I7" s="17"/>
      <c r="J7" s="17"/>
      <c r="K7" s="17"/>
    </row>
    <row r="8" spans="1:11" ht="15" x14ac:dyDescent="0.25">
      <c r="A8" s="3"/>
      <c r="B8" s="3"/>
      <c r="C8" s="26"/>
      <c r="D8" s="17"/>
      <c r="E8" s="17"/>
      <c r="F8" s="17"/>
      <c r="G8" s="17"/>
      <c r="H8" s="17"/>
      <c r="I8" s="17"/>
      <c r="J8" s="17"/>
      <c r="K8" s="17"/>
    </row>
    <row r="9" spans="1:11" ht="15" x14ac:dyDescent="0.25">
      <c r="B9" s="3"/>
      <c r="C9" s="17"/>
      <c r="D9" s="17"/>
      <c r="E9" s="17"/>
      <c r="F9" s="17"/>
      <c r="G9" s="17"/>
      <c r="H9" s="17"/>
      <c r="I9" s="17"/>
      <c r="J9" s="17"/>
      <c r="K9" s="17"/>
    </row>
    <row r="10" spans="1:11" ht="15" x14ac:dyDescent="0.25">
      <c r="A10" s="4"/>
      <c r="B10" s="3"/>
      <c r="C10" s="27" t="s">
        <v>109</v>
      </c>
      <c r="D10" s="27">
        <f>$J$10-6</f>
        <v>2014</v>
      </c>
      <c r="E10" s="27">
        <f>$J$10-5</f>
        <v>2015</v>
      </c>
      <c r="F10" s="27">
        <f>$J$10-4</f>
        <v>2016</v>
      </c>
      <c r="G10" s="27">
        <f>$J$10-3</f>
        <v>2017</v>
      </c>
      <c r="H10" s="27">
        <f>$J$10-2</f>
        <v>2018</v>
      </c>
      <c r="I10" s="27">
        <f>$J$10-1</f>
        <v>2019</v>
      </c>
      <c r="J10" s="27">
        <v>2020</v>
      </c>
      <c r="K10" s="17"/>
    </row>
    <row r="11" spans="1:11" ht="15" x14ac:dyDescent="0.25">
      <c r="A11" s="2">
        <v>110000</v>
      </c>
      <c r="B11" s="3"/>
      <c r="C11" s="17" t="str">
        <f>_xll.FinKeyNameIS(A11)</f>
        <v>Rekstrartekjur</v>
      </c>
      <c r="D11" s="28">
        <f>IFERROR(_xll.FinKeyLookupSYK($D$5,$D$10,A11),"-")</f>
        <v>22091000000</v>
      </c>
      <c r="E11" s="28">
        <f>IFERROR(_xll.FinKeyLookupSYK($D$5,$E$10,A11),"-")</f>
        <v>11813000000</v>
      </c>
      <c r="F11" s="28">
        <f>IFERROR(_xll.FinKeyLookupSYK($D$5,$F$10,A11),"-")</f>
        <v>11389000000</v>
      </c>
      <c r="G11" s="28">
        <f>IFERROR(_xll.FinKeyLookupSYK($D$5,$G$10,A11),"-")</f>
        <v>12622000000</v>
      </c>
      <c r="H11" s="28">
        <f>IFERROR(_xll.FinKeyLookupSYK($D$5,$H$10,A11),"-")</f>
        <v>15117000000</v>
      </c>
      <c r="I11" s="28">
        <f>IFERROR(_xll.FinKeyLookupSYK($D$5,$I$10,A11),"-")</f>
        <v>15390000000</v>
      </c>
      <c r="J11" s="28">
        <f>IFERROR(_xll.FinKeyLookupSYK($D$5,$J$10,A11),"-")</f>
        <v>14984000000</v>
      </c>
      <c r="K11" s="17"/>
    </row>
    <row r="12" spans="1:11" ht="15" x14ac:dyDescent="0.25">
      <c r="A12" s="2">
        <v>120000</v>
      </c>
      <c r="B12" s="3"/>
      <c r="C12" s="17" t="str">
        <f>_xll.FinKeyNameIS(A12)</f>
        <v>Kostnaðarverð seldra vara</v>
      </c>
      <c r="D12" s="28">
        <f>IFERROR(_xll.FinKeyLookupSYK($D$5,$D$10,A12),"-")</f>
        <v>-16004000000</v>
      </c>
      <c r="E12" s="28">
        <f>IFERROR(_xll.FinKeyLookupSYK($D$5,$E$10,A12),"-")</f>
        <v>-8632000000</v>
      </c>
      <c r="F12" s="28">
        <f>IFERROR(_xll.FinKeyLookupSYK($D$5,$F$10,A12),"-")</f>
        <v>-8358000000</v>
      </c>
      <c r="G12" s="28">
        <f>IFERROR(_xll.FinKeyLookupSYK($D$5,$G$10,A12),"-")</f>
        <v>-3637000000</v>
      </c>
      <c r="H12" s="28">
        <f>IFERROR(_xll.FinKeyLookupSYK($D$5,$H$10,A12),"-")</f>
        <v>-5015000000</v>
      </c>
      <c r="I12" s="28">
        <f>IFERROR(_xll.FinKeyLookupSYK($D$5,$I$10,A12),"-")</f>
        <v>-5407000000</v>
      </c>
      <c r="J12" s="28">
        <f>IFERROR(_xll.FinKeyLookupSYK($D$5,$J$10,A12),"-")</f>
        <v>-5185000000</v>
      </c>
      <c r="K12" s="17"/>
    </row>
    <row r="13" spans="1:11" ht="15" x14ac:dyDescent="0.25">
      <c r="A13" s="11">
        <v>910300</v>
      </c>
      <c r="B13" s="59"/>
      <c r="C13" s="29" t="str">
        <f>_xll.FinKeyNameIS(A13)</f>
        <v>Framlegð</v>
      </c>
      <c r="D13" s="30">
        <f>IFERROR(_xll.FinKeyLookupSYK($D$5,$D$10,A13),"-")</f>
        <v>6087000000</v>
      </c>
      <c r="E13" s="30">
        <f>IFERROR(_xll.FinKeyLookupSYK($D$5,$E$10,A13),"-")</f>
        <v>3181000000</v>
      </c>
      <c r="F13" s="30">
        <f>IFERROR(_xll.FinKeyLookupSYK($D$5,$F$10,A13),"-")</f>
        <v>3031000000</v>
      </c>
      <c r="G13" s="30">
        <f>IFERROR(_xll.FinKeyLookupSYK($D$5,$G$10,A13),"-")</f>
        <v>8985000000</v>
      </c>
      <c r="H13" s="30">
        <f>IFERROR(_xll.FinKeyLookupSYK($D$5,$H$10,A13),"-")</f>
        <v>10102000000</v>
      </c>
      <c r="I13" s="30">
        <f>IFERROR(_xll.FinKeyLookupSYK($D$5,$I$10,A13),"-")</f>
        <v>9983000000</v>
      </c>
      <c r="J13" s="30">
        <f>IFERROR(_xll.FinKeyLookupSYK($D$5,$J$10,A13),"-")</f>
        <v>9799000000</v>
      </c>
      <c r="K13" s="17"/>
    </row>
    <row r="14" spans="1:11" ht="15" x14ac:dyDescent="0.25">
      <c r="A14" s="12"/>
      <c r="B14" s="13"/>
      <c r="C14" s="31"/>
      <c r="D14" s="32"/>
      <c r="E14" s="32"/>
      <c r="F14" s="32"/>
      <c r="G14" s="32"/>
      <c r="H14" s="32"/>
      <c r="I14" s="32"/>
      <c r="J14" s="32"/>
      <c r="K14" s="17"/>
    </row>
    <row r="15" spans="1:11" ht="15" x14ac:dyDescent="0.25">
      <c r="A15" s="16">
        <v>130000</v>
      </c>
      <c r="B15" s="13"/>
      <c r="C15" s="33" t="str">
        <f>_xll.FinKeyNameIS(A15)</f>
        <v>Aðrar rekstrartekjur</v>
      </c>
      <c r="D15" s="34">
        <f>IFERROR(_xll.FinKeyLookupSYK($D$5,$D$10,A15),"-")</f>
        <v>157000000</v>
      </c>
      <c r="E15" s="34">
        <f>IFERROR(_xll.FinKeyLookupSYK($D$5,$E$10,A15),"-")</f>
        <v>35000000</v>
      </c>
      <c r="F15" s="34">
        <f>IFERROR(_xll.FinKeyLookupSYK($D$5,$F$10,A15),"-")</f>
        <v>66000000</v>
      </c>
      <c r="G15" s="34">
        <f>IFERROR(_xll.FinKeyLookupSYK($D$5,$G$10,A15),"-")</f>
        <v>52000000</v>
      </c>
      <c r="H15" s="34">
        <f>IFERROR(_xll.FinKeyLookupSYK($D$5,$H$10,A15),"-")</f>
        <v>55000000</v>
      </c>
      <c r="I15" s="34">
        <f>IFERROR(_xll.FinKeyLookupSYK($D$5,$I$10,A15),"-")</f>
        <v>80000000</v>
      </c>
      <c r="J15" s="34">
        <f>IFERROR(_xll.FinKeyLookupSYK($D$5,$J$10,A15),"-")</f>
        <v>108000000</v>
      </c>
      <c r="K15" s="17"/>
    </row>
    <row r="16" spans="1:11" ht="15" x14ac:dyDescent="0.25">
      <c r="A16" s="14">
        <v>910100</v>
      </c>
      <c r="B16" s="59"/>
      <c r="C16" s="35" t="str">
        <f>_xll.FinKeyNameIS(A16)</f>
        <v>Rekstrartekjur</v>
      </c>
      <c r="D16" s="34">
        <f>IFERROR(_xll.FinKeyLookupSYK($D$5,$D$10,A16),"-")</f>
        <v>22248000000</v>
      </c>
      <c r="E16" s="34">
        <f>IFERROR(_xll.FinKeyLookupSYK($D$5,$E$10,A16),"-")</f>
        <v>11848000000</v>
      </c>
      <c r="F16" s="34">
        <f>IFERROR(_xll.FinKeyLookupSYK($D$5,$F$10,A16),"-")</f>
        <v>11455000000</v>
      </c>
      <c r="G16" s="34">
        <f>IFERROR(_xll.FinKeyLookupSYK($D$5,$G$10,A16),"-")</f>
        <v>12674000000</v>
      </c>
      <c r="H16" s="34">
        <f>IFERROR(_xll.FinKeyLookupSYK($D$5,$H$10,A16),"-")</f>
        <v>15172000000</v>
      </c>
      <c r="I16" s="34">
        <f>IFERROR(_xll.FinKeyLookupSYK($D$5,$I$10,A16),"-")</f>
        <v>15470000000</v>
      </c>
      <c r="J16" s="34">
        <f>IFERROR(_xll.FinKeyLookupSYK($D$5,$J$10,A16),"-")</f>
        <v>15092000000</v>
      </c>
      <c r="K16" s="17"/>
    </row>
    <row r="17" spans="1:11" ht="15" x14ac:dyDescent="0.25">
      <c r="A17" s="12"/>
      <c r="B17" s="13"/>
      <c r="C17" s="36" t="s">
        <v>529</v>
      </c>
      <c r="D17" s="42" t="str">
        <f t="shared" ref="D17:I17" si="0">IFERROR((D16/C16-1),"-")</f>
        <v>-</v>
      </c>
      <c r="E17" s="42">
        <f t="shared" si="0"/>
        <v>-0.46745774901114712</v>
      </c>
      <c r="F17" s="42">
        <f t="shared" si="0"/>
        <v>-3.3170155300472626E-2</v>
      </c>
      <c r="G17" s="42">
        <f t="shared" si="0"/>
        <v>0.10641641204714092</v>
      </c>
      <c r="H17" s="42">
        <f t="shared" si="0"/>
        <v>0.19709641786334231</v>
      </c>
      <c r="I17" s="42">
        <f t="shared" si="0"/>
        <v>1.9641444766675509E-2</v>
      </c>
      <c r="J17" s="42">
        <f>IFERROR((J16/I16-1),"-")</f>
        <v>-2.4434389140271517E-2</v>
      </c>
      <c r="K17" s="17"/>
    </row>
    <row r="18" spans="1:11" ht="15" x14ac:dyDescent="0.25">
      <c r="A18" s="12">
        <v>135400</v>
      </c>
      <c r="B18" s="13"/>
      <c r="C18" s="31" t="str">
        <f>_xll.FinKeyNameIS(A18)</f>
        <v>Laun og launatengdur kostnaður</v>
      </c>
      <c r="D18" s="32" t="str">
        <f>IFERROR(_xll.FinKeyLookupSYK($D$5,$D$10,A18),"-")</f>
        <v>-</v>
      </c>
      <c r="E18" s="32" t="str">
        <f>IFERROR(_xll.FinKeyLookupSYK($D$5,$E$10,A18),"-")</f>
        <v>-</v>
      </c>
      <c r="F18" s="32" t="str">
        <f>IFERROR(_xll.FinKeyLookupSYK($D$5,$F$10,A18),"-")</f>
        <v>-</v>
      </c>
      <c r="G18" s="32">
        <f>IFERROR(_xll.FinKeyLookupSYK($D$5,$G$10,A18),"-")</f>
        <v>-6869000000</v>
      </c>
      <c r="H18" s="32">
        <f>IFERROR(_xll.FinKeyLookupSYK($D$5,$H$10,A18),"-")</f>
        <v>-7685000000</v>
      </c>
      <c r="I18" s="32">
        <f>IFERROR(_xll.FinKeyLookupSYK($D$5,$I$10,A18),"-")</f>
        <v>-7854000000</v>
      </c>
      <c r="J18" s="32">
        <f>IFERROR(_xll.FinKeyLookupSYK($D$5,$J$10,A18),"-")</f>
        <v>-7638000000</v>
      </c>
      <c r="K18" s="17"/>
    </row>
    <row r="19" spans="1:11" ht="15" x14ac:dyDescent="0.25">
      <c r="A19" s="16">
        <v>135999</v>
      </c>
      <c r="B19" s="13"/>
      <c r="C19" s="33" t="str">
        <f>_xll.FinKeyNameIS(A19)</f>
        <v>Rekstrarkostnaður [annað]</v>
      </c>
      <c r="D19" s="34" t="str">
        <f>IFERROR(_xll.FinKeyLookupSYK($D$5,$D$10,A19),"-")</f>
        <v>-</v>
      </c>
      <c r="E19" s="34" t="str">
        <f>IFERROR(_xll.FinKeyLookupSYK($D$5,$E$10,A19),"-")</f>
        <v>-</v>
      </c>
      <c r="F19" s="34" t="str">
        <f>IFERROR(_xll.FinKeyLookupSYK($D$5,$F$10,A19),"-")</f>
        <v>-</v>
      </c>
      <c r="G19" s="34" t="str">
        <f>IFERROR(_xll.FinKeyLookupSYK($D$5,$G$10,A19),"-")</f>
        <v>-</v>
      </c>
      <c r="H19" s="34" t="str">
        <f>IFERROR(_xll.FinKeyLookupSYK($D$5,$H$10,A19),"-")</f>
        <v>-</v>
      </c>
      <c r="I19" s="34" t="str">
        <f>IFERROR(_xll.FinKeyLookupSYK($D$5,$I$10,A19),"-")</f>
        <v>-</v>
      </c>
      <c r="J19" s="34" t="str">
        <f>IFERROR(_xll.FinKeyLookupSYK($D$5,$J$10,A19),"-")</f>
        <v>-</v>
      </c>
      <c r="K19" s="17"/>
    </row>
    <row r="20" spans="1:11" ht="15" x14ac:dyDescent="0.25">
      <c r="A20" s="11">
        <v>135000</v>
      </c>
      <c r="B20" s="59"/>
      <c r="C20" s="29" t="str">
        <f>_xll.FinKeyNameIS(A20)</f>
        <v>Rekstrarkostnaður</v>
      </c>
      <c r="D20" s="30">
        <f>IFERROR(_xll.FinKeyLookupSYK($D$5,$D$10,A20),"-")</f>
        <v>-4276000000</v>
      </c>
      <c r="E20" s="30">
        <f>IFERROR(_xll.FinKeyLookupSYK($D$5,$E$10,A20),"-")</f>
        <v>-2352000000</v>
      </c>
      <c r="F20" s="30">
        <f>IFERROR(_xll.FinKeyLookupSYK($D$5,$F$10,A20),"-")</f>
        <v>-2095000000</v>
      </c>
      <c r="G20" s="30">
        <f>IFERROR(_xll.FinKeyLookupSYK($D$5,$G$10,A20),"-")</f>
        <v>-7887000000</v>
      </c>
      <c r="H20" s="30">
        <f>IFERROR(_xll.FinKeyLookupSYK($D$5,$H$10,A20),"-")</f>
        <v>-8883000000</v>
      </c>
      <c r="I20" s="30">
        <f>IFERROR(_xll.FinKeyLookupSYK($D$5,$I$10,A20),"-")</f>
        <v>-8584000000</v>
      </c>
      <c r="J20" s="30">
        <f>IFERROR(_xll.FinKeyLookupSYK($D$5,$J$10,A20),"-")</f>
        <v>-8217000000</v>
      </c>
      <c r="K20" s="17"/>
    </row>
    <row r="21" spans="1:11" ht="15" x14ac:dyDescent="0.25">
      <c r="A21" s="14">
        <v>910400</v>
      </c>
      <c r="B21" s="59"/>
      <c r="C21" s="35" t="str">
        <f>_xll.FinKeyNameIS(A21)</f>
        <v>EBITDA</v>
      </c>
      <c r="D21" s="34">
        <f>IFERROR(_xll.FinKeyLookupSYK($D$5,$D$10,A21),"-")</f>
        <v>1968000000</v>
      </c>
      <c r="E21" s="34">
        <f>IFERROR(_xll.FinKeyLookupSYK($D$5,$E$10,A21),"-")</f>
        <v>864000000</v>
      </c>
      <c r="F21" s="34">
        <f>IFERROR(_xll.FinKeyLookupSYK($D$5,$F$10,A21),"-")</f>
        <v>1002000000</v>
      </c>
      <c r="G21" s="34">
        <f>IFERROR(_xll.FinKeyLookupSYK($D$5,$G$10,A21),"-")</f>
        <v>1150000000</v>
      </c>
      <c r="H21" s="34">
        <f>IFERROR(_xll.FinKeyLookupSYK($D$5,$H$10,A21),"-")</f>
        <v>1274000000</v>
      </c>
      <c r="I21" s="34">
        <f>IFERROR(_xll.FinKeyLookupSYK($D$5,$I$10,A21),"-")</f>
        <v>1479000000</v>
      </c>
      <c r="J21" s="34">
        <f>IFERROR(_xll.FinKeyLookupSYK($D$5,$J$10,A21),"-")</f>
        <v>1690000000</v>
      </c>
      <c r="K21" s="17"/>
    </row>
    <row r="22" spans="1:11" ht="15" x14ac:dyDescent="0.25">
      <c r="A22" s="12"/>
      <c r="B22" s="13"/>
      <c r="C22" s="37" t="s">
        <v>529</v>
      </c>
      <c r="D22" s="42" t="str">
        <f t="shared" ref="D22:H22" si="1">IFERROR(D21/C21-1,"-")</f>
        <v>-</v>
      </c>
      <c r="E22" s="42">
        <f t="shared" si="1"/>
        <v>-0.56097560975609762</v>
      </c>
      <c r="F22" s="42">
        <f t="shared" si="1"/>
        <v>0.15972222222222232</v>
      </c>
      <c r="G22" s="42">
        <f t="shared" si="1"/>
        <v>0.14770459081836318</v>
      </c>
      <c r="H22" s="42">
        <f t="shared" si="1"/>
        <v>0.10782608695652174</v>
      </c>
      <c r="I22" s="42">
        <f>IFERROR(I21/H21-1,"-")</f>
        <v>0.1609105180533752</v>
      </c>
      <c r="J22" s="42">
        <f>IFERROR(J21/I21-1,"-")</f>
        <v>0.14266396213657884</v>
      </c>
      <c r="K22" s="17"/>
    </row>
    <row r="23" spans="1:11" ht="15" x14ac:dyDescent="0.25">
      <c r="A23" s="12"/>
      <c r="B23" s="13"/>
      <c r="C23" s="38" t="s">
        <v>110</v>
      </c>
      <c r="D23" s="42">
        <f>IFERROR((D21/D16),"-")</f>
        <v>8.8457389428263214E-2</v>
      </c>
      <c r="E23" s="42">
        <f t="shared" ref="E23:I23" si="2">IFERROR((E21/E16),"-")</f>
        <v>7.2923700202565833E-2</v>
      </c>
      <c r="F23" s="42">
        <f t="shared" si="2"/>
        <v>8.7472719336534263E-2</v>
      </c>
      <c r="G23" s="42">
        <f t="shared" si="2"/>
        <v>9.0736941770553886E-2</v>
      </c>
      <c r="H23" s="42">
        <f t="shared" si="2"/>
        <v>8.3970471921961512E-2</v>
      </c>
      <c r="I23" s="42">
        <f t="shared" si="2"/>
        <v>9.5604395604395598E-2</v>
      </c>
      <c r="J23" s="42">
        <f>IFERROR((J21/J16),"-")</f>
        <v>0.11197985687781606</v>
      </c>
      <c r="K23" s="17"/>
    </row>
    <row r="24" spans="1:11" ht="15" x14ac:dyDescent="0.25">
      <c r="A24" s="12"/>
      <c r="B24" s="13"/>
      <c r="C24" s="39"/>
      <c r="D24" s="39"/>
      <c r="E24" s="39"/>
      <c r="F24" s="39"/>
      <c r="G24" s="39"/>
      <c r="H24" s="39"/>
      <c r="I24" s="39"/>
      <c r="J24" s="39"/>
      <c r="K24" s="17"/>
    </row>
    <row r="25" spans="1:11" ht="15" x14ac:dyDescent="0.25">
      <c r="A25" s="16">
        <v>140000</v>
      </c>
      <c r="B25" s="13"/>
      <c r="C25" s="33" t="str">
        <f>_xll.FinKeyNameIS(A25)</f>
        <v>Afskriftir og virðisrýrnun</v>
      </c>
      <c r="D25" s="34">
        <f>IFERROR(_xll.FinKeyLookupSYK($D$5,$D$10,A25),"-")</f>
        <v>-1410000000</v>
      </c>
      <c r="E25" s="34">
        <f>IFERROR(_xll.FinKeyLookupSYK($D$5,$E$10,A25),"-")</f>
        <v>-710000000</v>
      </c>
      <c r="F25" s="34">
        <f>IFERROR(_xll.FinKeyLookupSYK($D$5,$F$10,A25),"-")</f>
        <v>-785000000</v>
      </c>
      <c r="G25" s="34">
        <f>IFERROR(_xll.FinKeyLookupSYK($D$5,$G$10,A25),"-")</f>
        <v>-517000000</v>
      </c>
      <c r="H25" s="34">
        <f>IFERROR(_xll.FinKeyLookupSYK($D$5,$H$10,A25),"-")</f>
        <v>-487000000</v>
      </c>
      <c r="I25" s="34">
        <f>IFERROR(_xll.FinKeyLookupSYK($D$5,$I$10,A25),"-")</f>
        <v>-738000000</v>
      </c>
      <c r="J25" s="34">
        <f>IFERROR(_xll.FinKeyLookupSYK($D$5,$J$10,A25),"-")</f>
        <v>-731000000</v>
      </c>
      <c r="K25" s="17"/>
    </row>
    <row r="26" spans="1:11" ht="15" x14ac:dyDescent="0.25">
      <c r="A26" s="14">
        <v>910500</v>
      </c>
      <c r="B26" s="59"/>
      <c r="C26" s="35" t="str">
        <f>_xll.FinKeyNameIS(A26)</f>
        <v>EBIT</v>
      </c>
      <c r="D26" s="34">
        <f>IFERROR(_xll.FinKeyLookupSYK($D$5,$D$10,A26),"-")</f>
        <v>558000000</v>
      </c>
      <c r="E26" s="34">
        <f>IFERROR(_xll.FinKeyLookupSYK($D$5,$E$10,A26),"-")</f>
        <v>154000000</v>
      </c>
      <c r="F26" s="34">
        <f>IFERROR(_xll.FinKeyLookupSYK($D$5,$F$10,A26),"-")</f>
        <v>217000000</v>
      </c>
      <c r="G26" s="34">
        <f>IFERROR(_xll.FinKeyLookupSYK($D$5,$G$10,A26),"-")</f>
        <v>633000000</v>
      </c>
      <c r="H26" s="34">
        <f>IFERROR(_xll.FinKeyLookupSYK($D$5,$H$10,A26),"-")</f>
        <v>787000000</v>
      </c>
      <c r="I26" s="34">
        <f>IFERROR(_xll.FinKeyLookupSYK($D$5,$I$10,A26),"-")</f>
        <v>741000000</v>
      </c>
      <c r="J26" s="34">
        <f>IFERROR(_xll.FinKeyLookupSYK($D$5,$J$10,A26),"-")</f>
        <v>959000000</v>
      </c>
      <c r="K26" s="17"/>
    </row>
    <row r="27" spans="1:11" ht="15" x14ac:dyDescent="0.25">
      <c r="A27" s="12"/>
      <c r="B27" s="13"/>
      <c r="C27" s="39"/>
      <c r="D27" s="32"/>
      <c r="E27" s="32"/>
      <c r="F27" s="32"/>
      <c r="G27" s="32"/>
      <c r="H27" s="32"/>
      <c r="I27" s="32"/>
      <c r="J27" s="32"/>
      <c r="K27" s="17"/>
    </row>
    <row r="28" spans="1:11" ht="15" x14ac:dyDescent="0.25">
      <c r="A28" s="12">
        <v>151000</v>
      </c>
      <c r="B28" s="13"/>
      <c r="C28" s="40" t="str">
        <f>_xll.FinKeyNameIS(A28)</f>
        <v>Fjármunatekjur</v>
      </c>
      <c r="D28" s="32">
        <f>IFERROR(_xll.FinKeyLookupSYK($D$5,$D$10,A28),"-")</f>
        <v>29000000</v>
      </c>
      <c r="E28" s="32">
        <f>IFERROR(_xll.FinKeyLookupSYK($D$5,$E$10,A28),"-")</f>
        <v>88000000</v>
      </c>
      <c r="F28" s="32">
        <f>IFERROR(_xll.FinKeyLookupSYK($D$5,$F$10,A28),"-")</f>
        <v>129000000</v>
      </c>
      <c r="G28" s="32">
        <f>IFERROR(_xll.FinKeyLookupSYK($D$5,$G$10,A28),"-")</f>
        <v>23000000</v>
      </c>
      <c r="H28" s="32">
        <f>IFERROR(_xll.FinKeyLookupSYK($D$5,$H$10,A28),"-")</f>
        <v>58000000</v>
      </c>
      <c r="I28" s="32">
        <f>IFERROR(_xll.FinKeyLookupSYK($D$5,$I$10,A28),"-")</f>
        <v>31000000</v>
      </c>
      <c r="J28" s="32">
        <f>IFERROR(_xll.FinKeyLookupSYK($D$5,$J$10,A28),"-")</f>
        <v>21000000</v>
      </c>
      <c r="K28" s="17"/>
    </row>
    <row r="29" spans="1:11" ht="15" x14ac:dyDescent="0.25">
      <c r="A29" s="12">
        <v>152000</v>
      </c>
      <c r="B29" s="13"/>
      <c r="C29" s="40" t="str">
        <f>_xll.FinKeyNameIS(A29)</f>
        <v>Fjármagnsgjöld</v>
      </c>
      <c r="D29" s="32">
        <f>IFERROR(_xll.FinKeyLookupSYK($D$5,$D$10,A29),"-")</f>
        <v>-568000000</v>
      </c>
      <c r="E29" s="32">
        <f>IFERROR(_xll.FinKeyLookupSYK($D$5,$E$10,A29),"-")</f>
        <v>-281000000</v>
      </c>
      <c r="F29" s="32">
        <f>IFERROR(_xll.FinKeyLookupSYK($D$5,$F$10,A29),"-")</f>
        <v>-107000000</v>
      </c>
      <c r="G29" s="32">
        <f>IFERROR(_xll.FinKeyLookupSYK($D$5,$G$10,A29),"-")</f>
        <v>-113000000</v>
      </c>
      <c r="H29" s="32">
        <f>IFERROR(_xll.FinKeyLookupSYK($D$5,$H$10,A29),"-")</f>
        <v>-132000000</v>
      </c>
      <c r="I29" s="32">
        <f>IFERROR(_xll.FinKeyLookupSYK($D$5,$I$10,A29),"-")</f>
        <v>-153000000</v>
      </c>
      <c r="J29" s="32">
        <f>IFERROR(_xll.FinKeyLookupSYK($D$5,$J$10,A29),"-")</f>
        <v>-197000000</v>
      </c>
      <c r="K29" s="17"/>
    </row>
    <row r="30" spans="1:11" ht="15" x14ac:dyDescent="0.25">
      <c r="A30" s="12">
        <v>153000</v>
      </c>
      <c r="B30" s="13"/>
      <c r="C30" s="40" t="str">
        <f>_xll.FinKeyNameIS(A30)</f>
        <v>Gengismunur</v>
      </c>
      <c r="D30" s="32" t="str">
        <f>IFERROR(_xll.FinKeyLookupSYK($D$5,$D$10,A30),"-")</f>
        <v>-</v>
      </c>
      <c r="E30" s="32" t="str">
        <f>IFERROR(_xll.FinKeyLookupSYK($D$5,$E$10,A30),"-")</f>
        <v>-</v>
      </c>
      <c r="F30" s="32" t="str">
        <f>IFERROR(_xll.FinKeyLookupSYK($D$5,$F$10,A30),"-")</f>
        <v>-</v>
      </c>
      <c r="G30" s="32" t="str">
        <f>IFERROR(_xll.FinKeyLookupSYK($D$5,$G$10,A30),"-")</f>
        <v>-</v>
      </c>
      <c r="H30" s="32" t="str">
        <f>IFERROR(_xll.FinKeyLookupSYK($D$5,$H$10,A30),"-")</f>
        <v>-</v>
      </c>
      <c r="I30" s="32" t="str">
        <f>IFERROR(_xll.FinKeyLookupSYK($D$5,$I$10,A30),"-")</f>
        <v>-</v>
      </c>
      <c r="J30" s="32" t="str">
        <f>IFERROR(_xll.FinKeyLookupSYK($D$5,$J$10,A30),"-")</f>
        <v>-</v>
      </c>
      <c r="K30" s="17"/>
    </row>
    <row r="31" spans="1:11" ht="15" x14ac:dyDescent="0.25">
      <c r="A31" s="16">
        <v>159999</v>
      </c>
      <c r="B31" s="13"/>
      <c r="C31" s="41" t="str">
        <f>_xll.FinKeyNameIS(A31)</f>
        <v>Fjármagnsliðir [annað]</v>
      </c>
      <c r="D31" s="34" t="str">
        <f>IFERROR(_xll.FinKeyLookupSYK($D$5,$D$10,A31),"-")</f>
        <v>-</v>
      </c>
      <c r="E31" s="34" t="str">
        <f>IFERROR(_xll.FinKeyLookupSYK($D$5,$E$10,A31),"-")</f>
        <v>-</v>
      </c>
      <c r="F31" s="34" t="str">
        <f>IFERROR(_xll.FinKeyLookupSYK($D$5,$F$10,A31),"-")</f>
        <v>-</v>
      </c>
      <c r="G31" s="34" t="str">
        <f>IFERROR(_xll.FinKeyLookupSYK($D$5,$G$10,A31),"-")</f>
        <v>-</v>
      </c>
      <c r="H31" s="34" t="str">
        <f>IFERROR(_xll.FinKeyLookupSYK($D$5,$H$10,A31),"-")</f>
        <v>-</v>
      </c>
      <c r="I31" s="34" t="str">
        <f>IFERROR(_xll.FinKeyLookupSYK($D$5,$I$10,A31),"-")</f>
        <v>-</v>
      </c>
      <c r="J31" s="34" t="str">
        <f>IFERROR(_xll.FinKeyLookupSYK($D$5,$J$10,A31),"-")</f>
        <v>-</v>
      </c>
      <c r="K31" s="17"/>
    </row>
    <row r="32" spans="1:11" ht="15" x14ac:dyDescent="0.25">
      <c r="A32" s="11">
        <v>150000</v>
      </c>
      <c r="B32" s="59"/>
      <c r="C32" s="29" t="str">
        <f>_xll.FinKeyNameIS(A32)</f>
        <v>Fjármagnsliðir</v>
      </c>
      <c r="D32" s="30">
        <f>IFERROR(_xll.FinKeyLookupSYK($D$5,$D$10,A32),"-")</f>
        <v>-539000000</v>
      </c>
      <c r="E32" s="30">
        <f>IFERROR(_xll.FinKeyLookupSYK($D$5,$E$10,A32),"-")</f>
        <v>-193000000</v>
      </c>
      <c r="F32" s="30">
        <f>IFERROR(_xll.FinKeyLookupSYK($D$5,$F$10,A32),"-")</f>
        <v>22000000</v>
      </c>
      <c r="G32" s="30">
        <f>IFERROR(_xll.FinKeyLookupSYK($D$5,$G$10,A32),"-")</f>
        <v>-90000000</v>
      </c>
      <c r="H32" s="30">
        <f>IFERROR(_xll.FinKeyLookupSYK($D$5,$H$10,A32),"-")</f>
        <v>-74000000</v>
      </c>
      <c r="I32" s="30">
        <f>IFERROR(_xll.FinKeyLookupSYK($D$5,$I$10,A32),"-")</f>
        <v>-122000000</v>
      </c>
      <c r="J32" s="30">
        <f>IFERROR(_xll.FinKeyLookupSYK($D$5,$J$10,A32),"-")</f>
        <v>-176000000</v>
      </c>
      <c r="K32" s="17"/>
    </row>
    <row r="33" spans="1:11" ht="15" x14ac:dyDescent="0.25">
      <c r="A33" s="12"/>
      <c r="B33" s="13"/>
      <c r="C33" s="39"/>
      <c r="D33" s="32"/>
      <c r="E33" s="32"/>
      <c r="F33" s="32"/>
      <c r="G33" s="32"/>
      <c r="H33" s="32"/>
      <c r="I33" s="32"/>
      <c r="J33" s="32"/>
      <c r="K33" s="17"/>
    </row>
    <row r="34" spans="1:11" ht="15" x14ac:dyDescent="0.25">
      <c r="A34" s="12">
        <v>161000</v>
      </c>
      <c r="B34" s="13"/>
      <c r="C34" s="39" t="str">
        <f>_xll.FinKeyNameIS(A34)</f>
        <v>Hlutdeild í afkomu hlutdeildarfélaga</v>
      </c>
      <c r="D34" s="32" t="str">
        <f>IFERROR(_xll.FinKeyLookupSYK($D$5,$D$10,A34),"-")</f>
        <v>-</v>
      </c>
      <c r="E34" s="32" t="str">
        <f>IFERROR(_xll.FinKeyLookupSYK($D$5,$E$10,A34),"-")</f>
        <v>-</v>
      </c>
      <c r="F34" s="32" t="str">
        <f>IFERROR(_xll.FinKeyLookupSYK($D$5,$F$10,A34),"-")</f>
        <v>-</v>
      </c>
      <c r="G34" s="32" t="str">
        <f>IFERROR(_xll.FinKeyLookupSYK($D$5,$G$10,A34),"-")</f>
        <v>-</v>
      </c>
      <c r="H34" s="32" t="str">
        <f>IFERROR(_xll.FinKeyLookupSYK($D$5,$H$10,A34),"-")</f>
        <v>-</v>
      </c>
      <c r="I34" s="32" t="str">
        <f>IFERROR(_xll.FinKeyLookupSYK($D$5,$I$10,A34),"-")</f>
        <v>-</v>
      </c>
      <c r="J34" s="32" t="str">
        <f>IFERROR(_xll.FinKeyLookupSYK($D$5,$J$10,A34),"-")</f>
        <v>-</v>
      </c>
      <c r="K34" s="17"/>
    </row>
    <row r="35" spans="1:11" ht="15" x14ac:dyDescent="0.25">
      <c r="A35" s="12">
        <v>160000</v>
      </c>
      <c r="B35" s="13"/>
      <c r="C35" s="39" t="str">
        <f>_xll.FinKeyNameIS(A35)</f>
        <v>Aðrir liðir</v>
      </c>
      <c r="D35" s="32" t="str">
        <f>IFERROR(_xll.FinKeyLookupSYK($D$5,$D$10,A35),"-")</f>
        <v>-</v>
      </c>
      <c r="E35" s="32">
        <f>IFERROR(_xll.FinKeyLookupSYK($D$5,$E$10,A35),"-")</f>
        <v>325000000</v>
      </c>
      <c r="F35" s="32">
        <f>IFERROR(_xll.FinKeyLookupSYK($D$5,$F$10,A35),"-")</f>
        <v>-9000000</v>
      </c>
      <c r="G35" s="32" t="str">
        <f>IFERROR(_xll.FinKeyLookupSYK($D$5,$G$10,A35),"-")</f>
        <v>-</v>
      </c>
      <c r="H35" s="32" t="str">
        <f>IFERROR(_xll.FinKeyLookupSYK($D$5,$H$10,A35),"-")</f>
        <v>-</v>
      </c>
      <c r="I35" s="32" t="str">
        <f>IFERROR(_xll.FinKeyLookupSYK($D$5,$I$10,A35),"-")</f>
        <v>-</v>
      </c>
      <c r="J35" s="32" t="str">
        <f>IFERROR(_xll.FinKeyLookupSYK($D$5,$J$10,A35),"-")</f>
        <v>-</v>
      </c>
      <c r="K35" s="17"/>
    </row>
    <row r="36" spans="1:11" ht="15" x14ac:dyDescent="0.25">
      <c r="A36" s="15">
        <v>910600</v>
      </c>
      <c r="B36" s="59"/>
      <c r="C36" s="29" t="str">
        <f>_xll.FinKeyNameIS(A36)</f>
        <v>EBT</v>
      </c>
      <c r="D36" s="30">
        <f>IFERROR(_xll.FinKeyLookupSYK($D$5,$D$10,A36),"-")</f>
        <v>19000000</v>
      </c>
      <c r="E36" s="30">
        <f>IFERROR(_xll.FinKeyLookupSYK($D$5,$E$10,A36),"-")</f>
        <v>286000000</v>
      </c>
      <c r="F36" s="30">
        <f>IFERROR(_xll.FinKeyLookupSYK($D$5,$F$10,A36),"-")</f>
        <v>230000000</v>
      </c>
      <c r="G36" s="30">
        <f>IFERROR(_xll.FinKeyLookupSYK($D$5,$G$10,A36),"-")</f>
        <v>543000000</v>
      </c>
      <c r="H36" s="30">
        <f>IFERROR(_xll.FinKeyLookupSYK($D$5,$H$10,A36),"-")</f>
        <v>713000000</v>
      </c>
      <c r="I36" s="30">
        <f>IFERROR(_xll.FinKeyLookupSYK($D$5,$I$10,A36),"-")</f>
        <v>619000000</v>
      </c>
      <c r="J36" s="30">
        <f>IFERROR(_xll.FinKeyLookupSYK($D$5,$J$10,A36),"-")</f>
        <v>783000000</v>
      </c>
      <c r="K36" s="17"/>
    </row>
    <row r="37" spans="1:11" ht="15" x14ac:dyDescent="0.25">
      <c r="A37" s="12"/>
      <c r="B37" s="13"/>
      <c r="C37" s="39"/>
      <c r="D37" s="32"/>
      <c r="E37" s="32"/>
      <c r="F37" s="32"/>
      <c r="G37" s="32"/>
      <c r="H37" s="32"/>
      <c r="I37" s="32"/>
      <c r="J37" s="32"/>
      <c r="K37" s="17"/>
    </row>
    <row r="38" spans="1:11" ht="15" x14ac:dyDescent="0.25">
      <c r="A38" s="12">
        <v>170000</v>
      </c>
      <c r="B38" s="13"/>
      <c r="C38" s="39" t="str">
        <f>_xll.FinKeyNameIS(A38)</f>
        <v>Tekjuskattur</v>
      </c>
      <c r="D38" s="32">
        <f>IFERROR(_xll.FinKeyLookupSYK($D$5,$D$10,A38),"-")</f>
        <v>52000000</v>
      </c>
      <c r="E38" s="32">
        <f>IFERROR(_xll.FinKeyLookupSYK($D$5,$E$10,A38),"-")</f>
        <v>-7000000</v>
      </c>
      <c r="F38" s="32">
        <f>IFERROR(_xll.FinKeyLookupSYK($D$5,$F$10,A38),"-")</f>
        <v>-97000000</v>
      </c>
      <c r="G38" s="32">
        <f>IFERROR(_xll.FinKeyLookupSYK($D$5,$G$10,A38),"-")</f>
        <v>-123000000</v>
      </c>
      <c r="H38" s="32">
        <f>IFERROR(_xll.FinKeyLookupSYK($D$5,$H$10,A38),"-")</f>
        <v>-156000000</v>
      </c>
      <c r="I38" s="32">
        <f>IFERROR(_xll.FinKeyLookupSYK($D$5,$I$10,A38),"-")</f>
        <v>-133000000</v>
      </c>
      <c r="J38" s="32">
        <f>IFERROR(_xll.FinKeyLookupSYK($D$5,$J$10,A38),"-")</f>
        <v>-169000000</v>
      </c>
      <c r="K38" s="17"/>
    </row>
    <row r="39" spans="1:11" ht="15" x14ac:dyDescent="0.25">
      <c r="A39" s="15">
        <v>910700</v>
      </c>
      <c r="B39" s="59"/>
      <c r="C39" s="29" t="str">
        <f>_xll.FinKeyNameIS(A39)</f>
        <v>Afkoma</v>
      </c>
      <c r="D39" s="30">
        <f>IFERROR(_xll.FinKeyLookupSYK($D$5,$D$10,A39),"-")</f>
        <v>-293000000</v>
      </c>
      <c r="E39" s="30">
        <f>IFERROR(_xll.FinKeyLookupSYK($D$5,$E$10,A39),"-")</f>
        <v>279000000</v>
      </c>
      <c r="F39" s="30">
        <f>IFERROR(_xll.FinKeyLookupSYK($D$5,$F$10,A39),"-")</f>
        <v>133000000</v>
      </c>
      <c r="G39" s="30">
        <f>IFERROR(_xll.FinKeyLookupSYK($D$5,$G$10,A39),"-")</f>
        <v>420000000</v>
      </c>
      <c r="H39" s="30">
        <f>IFERROR(_xll.FinKeyLookupSYK($D$5,$H$10,A39),"-")</f>
        <v>557000000</v>
      </c>
      <c r="I39" s="30">
        <f>IFERROR(_xll.FinKeyLookupSYK($D$5,$I$10,A39),"-")</f>
        <v>486000000</v>
      </c>
      <c r="J39" s="30">
        <f>IFERROR(_xll.FinKeyLookupSYK($D$5,$J$10,A39),"-")</f>
        <v>614000000</v>
      </c>
      <c r="K39" s="17"/>
    </row>
    <row r="40" spans="1:11" ht="15" x14ac:dyDescent="0.25">
      <c r="A40" s="12"/>
      <c r="B40" s="13"/>
      <c r="C40" s="39"/>
      <c r="D40" s="32"/>
      <c r="E40" s="32"/>
      <c r="F40" s="32"/>
      <c r="G40" s="32"/>
      <c r="H40" s="32"/>
      <c r="I40" s="32"/>
      <c r="J40" s="32"/>
      <c r="K40" s="17"/>
    </row>
    <row r="41" spans="1:11" ht="15" x14ac:dyDescent="0.25">
      <c r="A41" s="13"/>
      <c r="B41" s="13"/>
      <c r="C41" s="35" t="s">
        <v>111</v>
      </c>
      <c r="D41" s="34"/>
      <c r="E41" s="34"/>
      <c r="F41" s="34"/>
      <c r="G41" s="34"/>
      <c r="H41" s="34"/>
      <c r="I41" s="34"/>
      <c r="J41" s="34"/>
      <c r="K41" s="17"/>
    </row>
    <row r="42" spans="1:11" ht="15" x14ac:dyDescent="0.25">
      <c r="A42" s="12">
        <v>211000</v>
      </c>
      <c r="B42" s="13"/>
      <c r="C42" s="39" t="str">
        <f>_xll.FinKeyNameIS(A42)</f>
        <v>Varanlegir rekstrarfjármunir</v>
      </c>
      <c r="D42" s="32">
        <f>IFERROR(_xll.FinKeyLookupSYK($D$5,$D$10,A42),"-")</f>
        <v>1838000000</v>
      </c>
      <c r="E42" s="32">
        <f>IFERROR(_xll.FinKeyLookupSYK($D$5,$E$10,A42),"-")</f>
        <v>1183000000</v>
      </c>
      <c r="F42" s="32">
        <f>IFERROR(_xll.FinKeyLookupSYK($D$5,$F$10,A42),"-")</f>
        <v>459000000</v>
      </c>
      <c r="G42" s="32">
        <f>IFERROR(_xll.FinKeyLookupSYK($D$5,$G$10,A42),"-")</f>
        <v>725000000</v>
      </c>
      <c r="H42" s="32">
        <f>IFERROR(_xll.FinKeyLookupSYK($D$5,$H$10,A42),"-")</f>
        <v>636000000</v>
      </c>
      <c r="I42" s="32">
        <f>IFERROR(_xll.FinKeyLookupSYK($D$5,$I$10,A42),"-")</f>
        <v>681000000</v>
      </c>
      <c r="J42" s="32">
        <f>IFERROR(_xll.FinKeyLookupSYK($D$5,$J$10,A42),"-")</f>
        <v>673000000</v>
      </c>
      <c r="K42" s="17"/>
    </row>
    <row r="43" spans="1:11" ht="15" x14ac:dyDescent="0.25">
      <c r="A43" s="15">
        <v>210000</v>
      </c>
      <c r="B43" s="59"/>
      <c r="C43" s="29" t="str">
        <f>_xll.FinKeyNameIS(A43)</f>
        <v>Fastafjármunir</v>
      </c>
      <c r="D43" s="30">
        <f>IFERROR(_xll.FinKeyLookupSYK($D$5,$D$10,A43),"-")</f>
        <v>8087000000</v>
      </c>
      <c r="E43" s="30">
        <f>IFERROR(_xll.FinKeyLookupSYK($D$5,$E$10,A43),"-")</f>
        <v>6372000000</v>
      </c>
      <c r="F43" s="30">
        <f>IFERROR(_xll.FinKeyLookupSYK($D$5,$F$10,A43),"-")</f>
        <v>3965000000</v>
      </c>
      <c r="G43" s="30">
        <f>IFERROR(_xll.FinKeyLookupSYK($D$5,$G$10,A43),"-")</f>
        <v>4229000000</v>
      </c>
      <c r="H43" s="30">
        <f>IFERROR(_xll.FinKeyLookupSYK($D$5,$H$10,A43),"-")</f>
        <v>3948000000</v>
      </c>
      <c r="I43" s="30">
        <f>IFERROR(_xll.FinKeyLookupSYK($D$5,$I$10,A43),"-")</f>
        <v>5409000000</v>
      </c>
      <c r="J43" s="30">
        <f>IFERROR(_xll.FinKeyLookupSYK($D$5,$J$10,A43),"-")</f>
        <v>5080000000</v>
      </c>
      <c r="K43" s="17"/>
    </row>
    <row r="44" spans="1:11" ht="15" x14ac:dyDescent="0.25">
      <c r="A44" s="12"/>
      <c r="B44" s="13"/>
      <c r="C44" s="39"/>
      <c r="D44" s="32"/>
      <c r="E44" s="32"/>
      <c r="F44" s="32"/>
      <c r="G44" s="32"/>
      <c r="H44" s="32"/>
      <c r="I44" s="32"/>
      <c r="J44" s="32"/>
      <c r="K44" s="17"/>
    </row>
    <row r="45" spans="1:11" ht="15" x14ac:dyDescent="0.25">
      <c r="A45" s="12">
        <v>221000</v>
      </c>
      <c r="B45" s="13"/>
      <c r="C45" s="40" t="str">
        <f>_xll.FinKeyNameIS(A45)</f>
        <v>Birgðir</v>
      </c>
      <c r="D45" s="32">
        <f>IFERROR(_xll.FinKeyLookupSYK($D$5,$D$10,A45),"-")</f>
        <v>366000000</v>
      </c>
      <c r="E45" s="32">
        <f>IFERROR(_xll.FinKeyLookupSYK($D$5,$E$10,A45),"-")</f>
        <v>308000000</v>
      </c>
      <c r="F45" s="32">
        <f>IFERROR(_xll.FinKeyLookupSYK($D$5,$F$10,A45),"-")</f>
        <v>351000000</v>
      </c>
      <c r="G45" s="32">
        <f>IFERROR(_xll.FinKeyLookupSYK($D$5,$G$10,A45),"-")</f>
        <v>222000000</v>
      </c>
      <c r="H45" s="32">
        <f>IFERROR(_xll.FinKeyLookupSYK($D$5,$H$10,A45),"-")</f>
        <v>222000000</v>
      </c>
      <c r="I45" s="32">
        <f>IFERROR(_xll.FinKeyLookupSYK($D$5,$I$10,A45),"-")</f>
        <v>354000000</v>
      </c>
      <c r="J45" s="32">
        <f>IFERROR(_xll.FinKeyLookupSYK($D$5,$J$10,A45),"-")</f>
        <v>188000000</v>
      </c>
      <c r="K45" s="17"/>
    </row>
    <row r="46" spans="1:11" ht="15" x14ac:dyDescent="0.25">
      <c r="A46" s="12">
        <v>222000</v>
      </c>
      <c r="B46" s="13"/>
      <c r="C46" s="40" t="str">
        <f>_xll.FinKeyNameIS(A46)</f>
        <v>Viðskiptakröfur</v>
      </c>
      <c r="D46" s="32">
        <f>IFERROR(_xll.FinKeyLookupSYK($D$5,$D$10,A46),"-")</f>
        <v>5095000000</v>
      </c>
      <c r="E46" s="32">
        <f>IFERROR(_xll.FinKeyLookupSYK($D$5,$E$10,A46),"-")</f>
        <v>1568000000</v>
      </c>
      <c r="F46" s="32">
        <f>IFERROR(_xll.FinKeyLookupSYK($D$5,$F$10,A46),"-")</f>
        <v>2193000000</v>
      </c>
      <c r="G46" s="32">
        <f>IFERROR(_xll.FinKeyLookupSYK($D$5,$G$10,A46),"-")</f>
        <v>1814000000</v>
      </c>
      <c r="H46" s="32">
        <f>IFERROR(_xll.FinKeyLookupSYK($D$5,$H$10,A46),"-")</f>
        <v>1602000000</v>
      </c>
      <c r="I46" s="32">
        <f>IFERROR(_xll.FinKeyLookupSYK($D$5,$I$10,A46),"-")</f>
        <v>1949000000</v>
      </c>
      <c r="J46" s="32">
        <f>IFERROR(_xll.FinKeyLookupSYK($D$5,$J$10,A46),"-")</f>
        <v>1831000000</v>
      </c>
      <c r="K46" s="17"/>
    </row>
    <row r="47" spans="1:11" ht="15" x14ac:dyDescent="0.25">
      <c r="A47" s="12">
        <v>224000</v>
      </c>
      <c r="B47" s="13"/>
      <c r="C47" s="40" t="str">
        <f>_xll.FinKeyNameIS(A47)</f>
        <v>Handbært fé</v>
      </c>
      <c r="D47" s="32">
        <f>IFERROR(_xll.FinKeyLookupSYK($D$5,$D$10,A47),"-")</f>
        <v>277000000</v>
      </c>
      <c r="E47" s="32">
        <f>IFERROR(_xll.FinKeyLookupSYK($D$5,$E$10,A47),"-")</f>
        <v>16000000</v>
      </c>
      <c r="F47" s="32">
        <f>IFERROR(_xll.FinKeyLookupSYK($D$5,$F$10,A47),"-")</f>
        <v>225000000</v>
      </c>
      <c r="G47" s="32">
        <f>IFERROR(_xll.FinKeyLookupSYK($D$5,$G$10,A47),"-")</f>
        <v>1160000000</v>
      </c>
      <c r="H47" s="32">
        <f>IFERROR(_xll.FinKeyLookupSYK($D$5,$H$10,A47),"-")</f>
        <v>458000000</v>
      </c>
      <c r="I47" s="32">
        <f>IFERROR(_xll.FinKeyLookupSYK($D$5,$I$10,A47),"-")</f>
        <v>69000000</v>
      </c>
      <c r="J47" s="32">
        <f>IFERROR(_xll.FinKeyLookupSYK($D$5,$J$10,A47),"-")</f>
        <v>373000000</v>
      </c>
      <c r="K47" s="17"/>
    </row>
    <row r="48" spans="1:11" ht="15" x14ac:dyDescent="0.25">
      <c r="A48" s="15">
        <v>220000</v>
      </c>
      <c r="B48" s="59"/>
      <c r="C48" s="29" t="str">
        <f>_xll.FinKeyNameIS(A48)</f>
        <v>Veltufjármunir</v>
      </c>
      <c r="D48" s="30">
        <f>IFERROR(_xll.FinKeyLookupSYK($D$5,$D$10,A48),"-")</f>
        <v>7533000000</v>
      </c>
      <c r="E48" s="30">
        <f>IFERROR(_xll.FinKeyLookupSYK($D$5,$E$10,A48),"-")</f>
        <v>1892000000</v>
      </c>
      <c r="F48" s="30">
        <f>IFERROR(_xll.FinKeyLookupSYK($D$5,$F$10,A48),"-")</f>
        <v>2769000000</v>
      </c>
      <c r="G48" s="30">
        <f>IFERROR(_xll.FinKeyLookupSYK($D$5,$G$10,A48),"-")</f>
        <v>3196000000</v>
      </c>
      <c r="H48" s="30">
        <f>IFERROR(_xll.FinKeyLookupSYK($D$5,$H$10,A48),"-")</f>
        <v>2282000000</v>
      </c>
      <c r="I48" s="30">
        <f>IFERROR(_xll.FinKeyLookupSYK($D$5,$I$10,A48),"-")</f>
        <v>2372000000</v>
      </c>
      <c r="J48" s="30">
        <f>IFERROR(_xll.FinKeyLookupSYK($D$5,$J$10,A48),"-")</f>
        <v>2392000000</v>
      </c>
      <c r="K48" s="17"/>
    </row>
    <row r="49" spans="1:11" ht="15" x14ac:dyDescent="0.25">
      <c r="A49" s="12"/>
      <c r="B49" s="13"/>
      <c r="C49" s="39"/>
      <c r="D49" s="32"/>
      <c r="E49" s="32"/>
      <c r="F49" s="32"/>
      <c r="G49" s="32"/>
      <c r="H49" s="32"/>
      <c r="I49" s="32"/>
      <c r="J49" s="32"/>
      <c r="K49" s="17"/>
    </row>
    <row r="50" spans="1:11" ht="15" x14ac:dyDescent="0.25">
      <c r="A50" s="15">
        <v>200000</v>
      </c>
      <c r="B50" s="59"/>
      <c r="C50" s="29" t="str">
        <f>_xll.FinKeyNameIS(A50)</f>
        <v>Eignir</v>
      </c>
      <c r="D50" s="30">
        <f>IFERROR(_xll.FinKeyLookupSYK($D$5,$D$10,A50),"-")</f>
        <v>15620000000</v>
      </c>
      <c r="E50" s="30">
        <f>IFERROR(_xll.FinKeyLookupSYK($D$5,$E$10,A50),"-")</f>
        <v>8264000000</v>
      </c>
      <c r="F50" s="30">
        <f>IFERROR(_xll.FinKeyLookupSYK($D$5,$F$10,A50),"-")</f>
        <v>6734000000</v>
      </c>
      <c r="G50" s="30">
        <f>IFERROR(_xll.FinKeyLookupSYK($D$5,$G$10,A50),"-")</f>
        <v>7425000000</v>
      </c>
      <c r="H50" s="30">
        <f>IFERROR(_xll.FinKeyLookupSYK($D$5,$H$10,A50),"-")</f>
        <v>6230000000</v>
      </c>
      <c r="I50" s="30">
        <f>IFERROR(_xll.FinKeyLookupSYK($D$5,$I$10,A50),"-")</f>
        <v>7781000000</v>
      </c>
      <c r="J50" s="30">
        <f>IFERROR(_xll.FinKeyLookupSYK($D$5,$J$10,A50),"-")</f>
        <v>7472000000</v>
      </c>
      <c r="K50" s="17"/>
    </row>
    <row r="51" spans="1:11" ht="15" x14ac:dyDescent="0.25">
      <c r="A51" s="12"/>
      <c r="B51" s="13"/>
      <c r="C51" s="39"/>
      <c r="D51" s="32"/>
      <c r="E51" s="32"/>
      <c r="F51" s="32"/>
      <c r="G51" s="32"/>
      <c r="H51" s="32"/>
      <c r="I51" s="32"/>
      <c r="J51" s="32"/>
      <c r="K51" s="17"/>
    </row>
    <row r="52" spans="1:11" ht="15" x14ac:dyDescent="0.25">
      <c r="A52" s="15">
        <v>300000</v>
      </c>
      <c r="B52" s="59"/>
      <c r="C52" s="29" t="str">
        <f>_xll.FinKeyNameIS(A52)</f>
        <v>Eigið fé</v>
      </c>
      <c r="D52" s="30">
        <f>IFERROR(_xll.FinKeyLookupSYK($D$5,$D$10,A52),"-")</f>
        <v>3056000000</v>
      </c>
      <c r="E52" s="30">
        <f>IFERROR(_xll.FinKeyLookupSYK($D$5,$E$10,A52),"-")</f>
        <v>3092000000</v>
      </c>
      <c r="F52" s="30">
        <f>IFERROR(_xll.FinKeyLookupSYK($D$5,$F$10,A52),"-")</f>
        <v>2871000000</v>
      </c>
      <c r="G52" s="30">
        <f>IFERROR(_xll.FinKeyLookupSYK($D$5,$G$10,A52),"-")</f>
        <v>3065000000</v>
      </c>
      <c r="H52" s="30">
        <f>IFERROR(_xll.FinKeyLookupSYK($D$5,$H$10,A52),"-")</f>
        <v>3022000000</v>
      </c>
      <c r="I52" s="30">
        <f>IFERROR(_xll.FinKeyLookupSYK($D$5,$I$10,A52),"-")</f>
        <v>3016000000</v>
      </c>
      <c r="J52" s="30">
        <f>IFERROR(_xll.FinKeyLookupSYK($D$5,$J$10,A52),"-")</f>
        <v>3080000000</v>
      </c>
      <c r="K52" s="17"/>
    </row>
    <row r="53" spans="1:11" ht="15" x14ac:dyDescent="0.25">
      <c r="A53" s="12"/>
      <c r="B53" s="13"/>
      <c r="C53" s="38" t="s">
        <v>106</v>
      </c>
      <c r="D53" s="42">
        <f>IFERROR((D52/D50),"-")</f>
        <v>0.19564660691421254</v>
      </c>
      <c r="E53" s="42">
        <f t="shared" ref="E53:I53" si="3">IFERROR((E52/E50),"-")</f>
        <v>0.37415295256534364</v>
      </c>
      <c r="F53" s="42">
        <f t="shared" si="3"/>
        <v>0.42634392634392637</v>
      </c>
      <c r="G53" s="42">
        <f t="shared" si="3"/>
        <v>0.41279461279461277</v>
      </c>
      <c r="H53" s="42">
        <f t="shared" si="3"/>
        <v>0.48507223113964687</v>
      </c>
      <c r="I53" s="42">
        <f t="shared" si="3"/>
        <v>0.38761084693484127</v>
      </c>
      <c r="J53" s="42">
        <f>IFERROR((J52/J50),"-")</f>
        <v>0.41220556745182013</v>
      </c>
      <c r="K53" s="17"/>
    </row>
    <row r="54" spans="1:11" ht="15" x14ac:dyDescent="0.25">
      <c r="A54" s="12">
        <v>410000</v>
      </c>
      <c r="B54" s="13"/>
      <c r="C54" s="40" t="str">
        <f>_xll.FinKeyNameIS(A54)</f>
        <v>Langtímaskuldir</v>
      </c>
      <c r="D54" s="32">
        <f>IFERROR(_xll.FinKeyLookupSYK($D$5,$D$10,A54),"-")</f>
        <v>4336000000</v>
      </c>
      <c r="E54" s="32">
        <f>IFERROR(_xll.FinKeyLookupSYK($D$5,$E$10,A54),"-")</f>
        <v>2379000000</v>
      </c>
      <c r="F54" s="32">
        <f>IFERROR(_xll.FinKeyLookupSYK($D$5,$F$10,A54),"-")</f>
        <v>1387000000</v>
      </c>
      <c r="G54" s="32">
        <f>IFERROR(_xll.FinKeyLookupSYK($D$5,$G$10,A54),"-")</f>
        <v>1702000000</v>
      </c>
      <c r="H54" s="32">
        <f>IFERROR(_xll.FinKeyLookupSYK($D$5,$H$10,A54),"-")</f>
        <v>405000000</v>
      </c>
      <c r="I54" s="32">
        <f>IFERROR(_xll.FinKeyLookupSYK($D$5,$I$10,A54),"-")</f>
        <v>1542000000</v>
      </c>
      <c r="J54" s="32">
        <f>IFERROR(_xll.FinKeyLookupSYK($D$5,$J$10,A54),"-")</f>
        <v>1448000000</v>
      </c>
      <c r="K54" s="17"/>
    </row>
    <row r="55" spans="1:11" ht="15" x14ac:dyDescent="0.25">
      <c r="A55" s="12">
        <v>420000</v>
      </c>
      <c r="B55" s="13"/>
      <c r="C55" s="40" t="str">
        <f>_xll.FinKeyNameIS(A55)</f>
        <v>Skammtímaskuldir</v>
      </c>
      <c r="D55" s="32">
        <f>IFERROR(_xll.FinKeyLookupSYK($D$5,$D$10,A55),"-")</f>
        <v>8228000000</v>
      </c>
      <c r="E55" s="32">
        <f>IFERROR(_xll.FinKeyLookupSYK($D$5,$E$10,A55),"-")</f>
        <v>2793000000</v>
      </c>
      <c r="F55" s="32">
        <f>IFERROR(_xll.FinKeyLookupSYK($D$5,$F$10,A55),"-")</f>
        <v>2476000000</v>
      </c>
      <c r="G55" s="32">
        <f>IFERROR(_xll.FinKeyLookupSYK($D$5,$G$10,A55),"-")</f>
        <v>2658000000</v>
      </c>
      <c r="H55" s="32">
        <f>IFERROR(_xll.FinKeyLookupSYK($D$5,$H$10,A55),"-")</f>
        <v>2803000000</v>
      </c>
      <c r="I55" s="32">
        <f>IFERROR(_xll.FinKeyLookupSYK($D$5,$I$10,A55),"-")</f>
        <v>3223000000</v>
      </c>
      <c r="J55" s="32">
        <f>IFERROR(_xll.FinKeyLookupSYK($D$5,$J$10,A55),"-")</f>
        <v>2944000000</v>
      </c>
      <c r="K55" s="17"/>
    </row>
    <row r="56" spans="1:11" ht="15" x14ac:dyDescent="0.25">
      <c r="A56" s="15">
        <v>400000</v>
      </c>
      <c r="B56" s="59"/>
      <c r="C56" s="29" t="str">
        <f>_xll.FinKeyNameIS(A56)</f>
        <v>Skuldir</v>
      </c>
      <c r="D56" s="30">
        <f>IFERROR(_xll.FinKeyLookupSYK($D$5,$D$10,A56),"-")</f>
        <v>12564000000</v>
      </c>
      <c r="E56" s="30">
        <f>IFERROR(_xll.FinKeyLookupSYK($D$5,$E$10,A56),"-")</f>
        <v>5172000000</v>
      </c>
      <c r="F56" s="30">
        <f>IFERROR(_xll.FinKeyLookupSYK($D$5,$F$10,A56),"-")</f>
        <v>3863000000</v>
      </c>
      <c r="G56" s="30">
        <f>IFERROR(_xll.FinKeyLookupSYK($D$5,$G$10,A56),"-")</f>
        <v>4360000000</v>
      </c>
      <c r="H56" s="30">
        <f>IFERROR(_xll.FinKeyLookupSYK($D$5,$H$10,A56),"-")</f>
        <v>3208000000</v>
      </c>
      <c r="I56" s="30">
        <f>IFERROR(_xll.FinKeyLookupSYK($D$5,$I$10,A56),"-")</f>
        <v>4765000000</v>
      </c>
      <c r="J56" s="30">
        <f>IFERROR(_xll.FinKeyLookupSYK($D$5,$J$10,A56),"-")</f>
        <v>4392000000</v>
      </c>
      <c r="K56" s="17"/>
    </row>
    <row r="57" spans="1:11" ht="15" x14ac:dyDescent="0.25">
      <c r="A57" s="12"/>
      <c r="B57" s="13"/>
      <c r="C57" s="39"/>
      <c r="D57" s="32"/>
      <c r="E57" s="32"/>
      <c r="F57" s="32"/>
      <c r="G57" s="32"/>
      <c r="H57" s="32"/>
      <c r="I57" s="32"/>
      <c r="J57" s="32"/>
      <c r="K57" s="17"/>
    </row>
    <row r="58" spans="1:11" ht="15" x14ac:dyDescent="0.25">
      <c r="A58" s="15">
        <v>920500</v>
      </c>
      <c r="B58" s="59"/>
      <c r="C58" s="47" t="str">
        <f>_xll.FinKeyNameIS(A58)</f>
        <v>Vaxtaberandi skuldir</v>
      </c>
      <c r="D58" s="48">
        <f>IFERROR(_xll.FinKeyLookupSYK($D$5,$D$10,A58),"-")</f>
        <v>5689000000</v>
      </c>
      <c r="E58" s="48">
        <f>IFERROR(_xll.FinKeyLookupSYK($D$5,$E$10,A58),"-")</f>
        <v>2813000000</v>
      </c>
      <c r="F58" s="48">
        <f>IFERROR(_xll.FinKeyLookupSYK($D$5,$F$10,A58),"-")</f>
        <v>1803000000</v>
      </c>
      <c r="G58" s="48">
        <f>IFERROR(_xll.FinKeyLookupSYK($D$5,$G$10,A58),"-")</f>
        <v>1831000000</v>
      </c>
      <c r="H58" s="48">
        <f>IFERROR(_xll.FinKeyLookupSYK($D$5,$H$10,A58),"-")</f>
        <v>509000000</v>
      </c>
      <c r="I58" s="48">
        <f>IFERROR(_xll.FinKeyLookupSYK($D$5,$I$10,A58),"-")</f>
        <v>1897000000</v>
      </c>
      <c r="J58" s="48">
        <f>IFERROR(_xll.FinKeyLookupSYK($D$5,$J$10,A58),"-")</f>
        <v>1934000000</v>
      </c>
      <c r="K58" s="17"/>
    </row>
    <row r="59" spans="1:11" ht="15" x14ac:dyDescent="0.25">
      <c r="A59" s="15">
        <v>920900</v>
      </c>
      <c r="B59" s="59"/>
      <c r="C59" s="35" t="str">
        <f>_xll.FinKeyNameIS(A59)</f>
        <v>Eigið fé og skuldir</v>
      </c>
      <c r="D59" s="34">
        <f>IFERROR(_xll.FinKeyLookupSYK($D$5,$D$10,A59),"-")</f>
        <v>15620000000</v>
      </c>
      <c r="E59" s="34">
        <f>IFERROR(_xll.FinKeyLookupSYK($D$5,$E$10,A59),"-")</f>
        <v>8264000000</v>
      </c>
      <c r="F59" s="34">
        <f>IFERROR(_xll.FinKeyLookupSYK($D$5,$F$10,A59),"-")</f>
        <v>6734000000</v>
      </c>
      <c r="G59" s="34">
        <f>IFERROR(_xll.FinKeyLookupSYK($D$5,$G$10,A59),"-")</f>
        <v>7425000000</v>
      </c>
      <c r="H59" s="34">
        <f>IFERROR(_xll.FinKeyLookupSYK($D$5,$H$10,A59),"-")</f>
        <v>6230000000</v>
      </c>
      <c r="I59" s="34">
        <f>IFERROR(_xll.FinKeyLookupSYK($D$5,$I$10,A59),"-")</f>
        <v>7781000000</v>
      </c>
      <c r="J59" s="34">
        <f>IFERROR(_xll.FinKeyLookupSYK($D$5,$J$10,A59),"-")</f>
        <v>7472000000</v>
      </c>
      <c r="K59" s="17"/>
    </row>
    <row r="60" spans="1:11" ht="15" x14ac:dyDescent="0.25">
      <c r="A60" s="12"/>
      <c r="B60" s="13"/>
      <c r="C60" s="39"/>
      <c r="D60" s="32"/>
      <c r="E60" s="32"/>
      <c r="F60" s="32"/>
      <c r="G60" s="32"/>
      <c r="H60" s="32"/>
      <c r="I60" s="32"/>
      <c r="J60" s="32"/>
      <c r="K60" s="17"/>
    </row>
    <row r="61" spans="1:11" ht="15" x14ac:dyDescent="0.25">
      <c r="A61" s="13"/>
      <c r="B61" s="13"/>
      <c r="C61" s="35" t="s">
        <v>92</v>
      </c>
      <c r="D61" s="34"/>
      <c r="E61" s="34"/>
      <c r="F61" s="34"/>
      <c r="G61" s="34"/>
      <c r="H61" s="34"/>
      <c r="I61" s="34"/>
      <c r="J61" s="34"/>
      <c r="K61" s="17"/>
    </row>
    <row r="62" spans="1:11" ht="15" x14ac:dyDescent="0.25">
      <c r="A62" s="12">
        <v>510000</v>
      </c>
      <c r="B62" s="13"/>
      <c r="C62" s="39" t="str">
        <f>_xll.FinKeyNameIS(A62)</f>
        <v>Handbært fé frá rekstri</v>
      </c>
      <c r="D62" s="32">
        <f>IFERROR(_xll.FinKeyLookupSYK($D$5,$D$10,A62),"-")</f>
        <v>972000000</v>
      </c>
      <c r="E62" s="32">
        <f>IFERROR(_xll.FinKeyLookupSYK($D$5,$E$10,A62),"-")</f>
        <v>494000000</v>
      </c>
      <c r="F62" s="32">
        <f>IFERROR(_xll.FinKeyLookupSYK($D$5,$F$10,A62),"-")</f>
        <v>958000000</v>
      </c>
      <c r="G62" s="32">
        <f>IFERROR(_xll.FinKeyLookupSYK($D$5,$G$10,A62),"-")</f>
        <v>1677000000</v>
      </c>
      <c r="H62" s="32">
        <f>IFERROR(_xll.FinKeyLookupSYK($D$5,$H$10,A62),"-")</f>
        <v>1050000000</v>
      </c>
      <c r="I62" s="32">
        <f>IFERROR(_xll.FinKeyLookupSYK($D$5,$I$10,A62),"-")</f>
        <v>1134000000</v>
      </c>
      <c r="J62" s="32">
        <f>IFERROR(_xll.FinKeyLookupSYK($D$5,$J$10,A62),"-")</f>
        <v>1329000000</v>
      </c>
      <c r="K62" s="17"/>
    </row>
    <row r="63" spans="1:11" ht="15" x14ac:dyDescent="0.25">
      <c r="A63" s="12">
        <v>520000</v>
      </c>
      <c r="B63" s="13"/>
      <c r="C63" s="39" t="str">
        <f>_xll.FinKeyNameIS(A63)</f>
        <v>Fjárfestingarhreyfingar</v>
      </c>
      <c r="D63" s="32">
        <f>IFERROR(_xll.FinKeyLookupSYK($D$5,$D$10,A63),"-")</f>
        <v>-663000000</v>
      </c>
      <c r="E63" s="32">
        <f>IFERROR(_xll.FinKeyLookupSYK($D$5,$E$10,A63),"-")</f>
        <v>-740000000</v>
      </c>
      <c r="F63" s="32">
        <f>IFERROR(_xll.FinKeyLookupSYK($D$5,$F$10,A63),"-")</f>
        <v>-998000000</v>
      </c>
      <c r="G63" s="32">
        <f>IFERROR(_xll.FinKeyLookupSYK($D$5,$G$10,A63),"-")</f>
        <v>-284000000</v>
      </c>
      <c r="H63" s="32">
        <f>IFERROR(_xll.FinKeyLookupSYK($D$5,$H$10,A63),"-")</f>
        <v>-109000000</v>
      </c>
      <c r="I63" s="32">
        <f>IFERROR(_xll.FinKeyLookupSYK($D$5,$I$10,A63),"-")</f>
        <v>-415000000</v>
      </c>
      <c r="J63" s="32">
        <f>IFERROR(_xll.FinKeyLookupSYK($D$5,$J$10,A63),"-")</f>
        <v>-18000000</v>
      </c>
      <c r="K63" s="17"/>
    </row>
    <row r="64" spans="1:11" ht="15" x14ac:dyDescent="0.25">
      <c r="A64" s="12">
        <v>530000</v>
      </c>
      <c r="B64" s="13"/>
      <c r="C64" s="39" t="str">
        <f>_xll.FinKeyNameIS(A64)</f>
        <v>Fjármögnunarhreyfingar</v>
      </c>
      <c r="D64" s="32">
        <f>IFERROR(_xll.FinKeyLookupSYK($D$5,$D$10,A64),"-")</f>
        <v>-260000000</v>
      </c>
      <c r="E64" s="32">
        <f>IFERROR(_xll.FinKeyLookupSYK($D$5,$E$10,A64),"-")</f>
        <v>226000000</v>
      </c>
      <c r="F64" s="32">
        <f>IFERROR(_xll.FinKeyLookupSYK($D$5,$F$10,A64),"-")</f>
        <v>249000000</v>
      </c>
      <c r="G64" s="32">
        <f>IFERROR(_xll.FinKeyLookupSYK($D$5,$G$10,A64),"-")</f>
        <v>-458000000</v>
      </c>
      <c r="H64" s="32">
        <f>IFERROR(_xll.FinKeyLookupSYK($D$5,$H$10,A64),"-")</f>
        <v>-1643000000</v>
      </c>
      <c r="I64" s="32">
        <f>IFERROR(_xll.FinKeyLookupSYK($D$5,$I$10,A64),"-")</f>
        <v>-1108000000</v>
      </c>
      <c r="J64" s="32">
        <f>IFERROR(_xll.FinKeyLookupSYK($D$5,$J$10,A64),"-")</f>
        <v>-1007000000</v>
      </c>
      <c r="K64" s="17"/>
    </row>
    <row r="65" spans="1:11" ht="15" x14ac:dyDescent="0.25">
      <c r="A65" s="12"/>
      <c r="B65" s="13"/>
      <c r="C65" s="39"/>
      <c r="D65" s="32"/>
      <c r="E65" s="32"/>
      <c r="F65" s="32"/>
      <c r="G65" s="32"/>
      <c r="H65" s="32"/>
      <c r="I65" s="32"/>
      <c r="J65" s="32"/>
      <c r="K65" s="17"/>
    </row>
    <row r="66" spans="1:11" ht="15" x14ac:dyDescent="0.25">
      <c r="A66" s="12">
        <v>550000</v>
      </c>
      <c r="B66" s="13"/>
      <c r="C66" s="39" t="str">
        <f>_xll.FinKeyNameIS(A66)</f>
        <v>Handbært fé í ársbyrjun</v>
      </c>
      <c r="D66" s="32">
        <f>IFERROR(_xll.FinKeyLookupSYK($D$5,$D$10,A66),"-")</f>
        <v>242000000</v>
      </c>
      <c r="E66" s="32">
        <f>IFERROR(_xll.FinKeyLookupSYK($D$5,$E$10,A66),"-")</f>
        <v>36000000</v>
      </c>
      <c r="F66" s="32">
        <f>IFERROR(_xll.FinKeyLookupSYK($D$5,$F$10,A66),"-")</f>
        <v>16000000</v>
      </c>
      <c r="G66" s="32">
        <f>IFERROR(_xll.FinKeyLookupSYK($D$5,$G$10,A66),"-")</f>
        <v>225000000</v>
      </c>
      <c r="H66" s="32">
        <f>IFERROR(_xll.FinKeyLookupSYK($D$5,$H$10,A66),"-")</f>
        <v>1160000000</v>
      </c>
      <c r="I66" s="32">
        <f>IFERROR(_xll.FinKeyLookupSYK($D$5,$I$10,A66),"-")</f>
        <v>458000000</v>
      </c>
      <c r="J66" s="32">
        <f>IFERROR(_xll.FinKeyLookupSYK($D$5,$J$10,A66),"-")</f>
        <v>69000000</v>
      </c>
      <c r="K66" s="17"/>
    </row>
    <row r="67" spans="1:11" ht="15" x14ac:dyDescent="0.25">
      <c r="A67" s="15">
        <v>950700</v>
      </c>
      <c r="B67" s="59"/>
      <c r="C67" s="47" t="str">
        <f>_xll.FinKeyNameIS(A67)</f>
        <v>Breyting á handbæru fé</v>
      </c>
      <c r="D67" s="48">
        <f>IFERROR(_xll.FinKeyLookupSYK($D$5,$D$10,A67),"-")</f>
        <v>49000000</v>
      </c>
      <c r="E67" s="48">
        <f>IFERROR(_xll.FinKeyLookupSYK($D$5,$E$10,A67),"-")</f>
        <v>-20000000</v>
      </c>
      <c r="F67" s="48">
        <f>IFERROR(_xll.FinKeyLookupSYK($D$5,$F$10,A67),"-")</f>
        <v>209000000</v>
      </c>
      <c r="G67" s="48">
        <f>IFERROR(_xll.FinKeyLookupSYK($D$5,$G$10,A67),"-")</f>
        <v>935000000</v>
      </c>
      <c r="H67" s="48">
        <f>IFERROR(_xll.FinKeyLookupSYK($D$5,$H$10,A67),"-")</f>
        <v>-702000000</v>
      </c>
      <c r="I67" s="48">
        <f>IFERROR(_xll.FinKeyLookupSYK($D$5,$I$10,A67),"-")</f>
        <v>-389000000</v>
      </c>
      <c r="J67" s="48">
        <f>IFERROR(_xll.FinKeyLookupSYK($D$5,$J$10,A67),"-")</f>
        <v>304000000</v>
      </c>
      <c r="K67" s="17"/>
    </row>
    <row r="68" spans="1:11" ht="15" x14ac:dyDescent="0.25">
      <c r="A68" s="15">
        <v>950900</v>
      </c>
      <c r="B68" s="59"/>
      <c r="C68" s="35" t="str">
        <f>_xll.FinKeyNameIS(A68)</f>
        <v>Handbært fé í lok árs</v>
      </c>
      <c r="D68" s="34">
        <f>IFERROR(_xll.FinKeyLookupSYK($D$5,$D$10,A68),"-")</f>
        <v>277000000</v>
      </c>
      <c r="E68" s="34">
        <f>IFERROR(_xll.FinKeyLookupSYK($D$5,$E$10,A68),"-")</f>
        <v>16000000</v>
      </c>
      <c r="F68" s="34">
        <f>IFERROR(_xll.FinKeyLookupSYK($D$5,$F$10,A68),"-")</f>
        <v>225000000</v>
      </c>
      <c r="G68" s="34">
        <f>IFERROR(_xll.FinKeyLookupSYK($D$5,$G$10,A68),"-")</f>
        <v>1160000000</v>
      </c>
      <c r="H68" s="34">
        <f>IFERROR(_xll.FinKeyLookupSYK($D$5,$H$10,A68),"-")</f>
        <v>458000000</v>
      </c>
      <c r="I68" s="34">
        <f>IFERROR(_xll.FinKeyLookupSYK($D$5,$I$10,A68),"-")</f>
        <v>69000000</v>
      </c>
      <c r="J68" s="34">
        <f>IFERROR(_xll.FinKeyLookupSYK($D$5,$J$10,A68),"-")</f>
        <v>373000000</v>
      </c>
      <c r="K68" s="17"/>
    </row>
    <row r="69" spans="1:11" ht="15" x14ac:dyDescent="0.25">
      <c r="B69" s="3"/>
      <c r="C69" s="17"/>
      <c r="D69" s="17"/>
      <c r="E69" s="17"/>
      <c r="F69" s="17"/>
      <c r="G69" s="17"/>
      <c r="H69" s="17"/>
      <c r="I69" s="17"/>
      <c r="J69" s="17"/>
      <c r="K69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99A4-F0EF-4268-B3AF-0D13904CA791}">
  <dimension ref="A1:X36"/>
  <sheetViews>
    <sheetView showGridLines="0" topLeftCell="B1" zoomScaleNormal="100" workbookViewId="0">
      <selection activeCell="D5" sqref="D5"/>
    </sheetView>
  </sheetViews>
  <sheetFormatPr defaultRowHeight="15" x14ac:dyDescent="0.25"/>
  <cols>
    <col min="1" max="1" width="9.28515625" hidden="1" customWidth="1"/>
    <col min="2" max="2" width="2.7109375" customWidth="1"/>
    <col min="3" max="3" width="16.5703125" customWidth="1"/>
    <col min="4" max="4" width="13.85546875" bestFit="1" customWidth="1"/>
    <col min="5" max="5" width="14.140625" customWidth="1"/>
    <col min="6" max="8" width="14.85546875" bestFit="1" customWidth="1"/>
    <col min="9" max="9" width="12.7109375" bestFit="1" customWidth="1"/>
    <col min="10" max="11" width="13.42578125" bestFit="1" customWidth="1"/>
    <col min="12" max="12" width="12.7109375" bestFit="1" customWidth="1"/>
    <col min="13" max="13" width="13.42578125" bestFit="1" customWidth="1"/>
    <col min="18" max="18" width="11" bestFit="1" customWidth="1"/>
    <col min="19" max="19" width="15.140625" bestFit="1" customWidth="1"/>
    <col min="20" max="20" width="5" bestFit="1" customWidth="1"/>
    <col min="21" max="21" width="11" bestFit="1" customWidth="1"/>
    <col min="22" max="22" width="31.5703125" bestFit="1" customWidth="1"/>
    <col min="23" max="23" width="7.85546875" bestFit="1" customWidth="1"/>
    <col min="24" max="24" width="9" bestFit="1" customWidth="1"/>
  </cols>
  <sheetData>
    <row r="1" spans="1:24" ht="57.75" customHeight="1" x14ac:dyDescent="0.5">
      <c r="C1" s="8" t="s">
        <v>524</v>
      </c>
    </row>
    <row r="3" spans="1:24" x14ac:dyDescent="0.25">
      <c r="C3" s="1" t="s">
        <v>530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4" x14ac:dyDescent="0.25">
      <c r="C4" s="1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24" x14ac:dyDescent="0.25">
      <c r="C5" s="9" t="s">
        <v>134</v>
      </c>
      <c r="D5" s="43">
        <v>2020</v>
      </c>
      <c r="E5" s="17"/>
      <c r="F5" s="17"/>
      <c r="G5" s="17"/>
      <c r="H5" s="17"/>
      <c r="I5" s="17"/>
      <c r="J5" s="17"/>
      <c r="K5" s="17"/>
      <c r="L5" s="17"/>
      <c r="M5" s="17"/>
    </row>
    <row r="6" spans="1:24" x14ac:dyDescent="0.25">
      <c r="A6" s="2"/>
      <c r="B6" s="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"/>
      <c r="O6" s="2"/>
      <c r="P6" s="2"/>
    </row>
    <row r="7" spans="1:24" x14ac:dyDescent="0.25">
      <c r="A7" s="2"/>
      <c r="B7" s="2"/>
      <c r="C7" s="9" t="s">
        <v>0</v>
      </c>
      <c r="D7" s="43">
        <v>5302922079</v>
      </c>
      <c r="E7" s="43">
        <v>5902697199</v>
      </c>
      <c r="F7" s="43">
        <v>4802022520</v>
      </c>
      <c r="G7" s="43">
        <v>5011100190</v>
      </c>
      <c r="H7" s="43">
        <v>4111992749</v>
      </c>
      <c r="I7" s="43">
        <v>6810140120</v>
      </c>
      <c r="J7" s="43">
        <v>4710032980</v>
      </c>
      <c r="K7" s="43">
        <v>4608972389</v>
      </c>
      <c r="L7" s="43">
        <v>5805170480</v>
      </c>
      <c r="M7" s="43">
        <v>6702952739</v>
      </c>
      <c r="N7" s="2"/>
      <c r="O7" s="2"/>
      <c r="P7" s="2"/>
      <c r="R7" s="17"/>
    </row>
    <row r="8" spans="1:24" ht="15.75" customHeight="1" x14ac:dyDescent="0.25">
      <c r="A8" s="2"/>
      <c r="B8" s="2"/>
      <c r="C8" s="9" t="s">
        <v>107</v>
      </c>
      <c r="D8" s="60" t="str">
        <f>IFERROR((_xll.FinCompanyName(D7)),"-")</f>
        <v>Origo hf.</v>
      </c>
      <c r="E8" s="60" t="str">
        <f>IFERROR((_xll.FinCompanyName(E7)),"-")</f>
        <v>Advania hf.</v>
      </c>
      <c r="F8" s="60" t="str">
        <f>IFERROR((_xll.FinCompanyName(F7)),"-")</f>
        <v>Sensa ehf.</v>
      </c>
      <c r="G8" s="60" t="str">
        <f>IFERROR((_xll.FinCompanyName(G7)),"-")</f>
        <v>Brammer Ísland ehf.</v>
      </c>
      <c r="H8" s="60" t="str">
        <f>IFERROR((_xll.FinCompanyName(H7)),"-")</f>
        <v>Þekking - Tristan hf.</v>
      </c>
      <c r="I8" s="60" t="str">
        <f>IFERROR((_xll.FinCompanyName(I7)),"-")</f>
        <v>Ice Distribution hf.</v>
      </c>
      <c r="J8" s="60" t="str">
        <f>IFERROR((_xll.FinCompanyName(J7)),"-")</f>
        <v>Miracle ehf</v>
      </c>
      <c r="K8" s="60" t="str">
        <f>IFERROR((_xll.FinCompanyName(K7)),"-")</f>
        <v>Microsoft Ísland ehf.</v>
      </c>
      <c r="L8" s="60" t="str">
        <f>IFERROR((_xll.FinCompanyName(L7)),"-")</f>
        <v>Heilsusýn ehf.</v>
      </c>
      <c r="M8" s="60" t="str">
        <f>IFERROR((_xll.FinCompanyName(M7)),"-")</f>
        <v>Samsýn ehf.</v>
      </c>
      <c r="N8" s="2"/>
      <c r="O8" s="2"/>
      <c r="P8" s="2"/>
    </row>
    <row r="9" spans="1:24" x14ac:dyDescent="0.25">
      <c r="A9" s="2"/>
      <c r="B9" s="2"/>
      <c r="C9" s="9" t="s">
        <v>525</v>
      </c>
      <c r="D9" s="44" t="str">
        <f>IFERROR((_xll.FinReportCurrencySY(D7,$D$5)),"-")</f>
        <v>ISK</v>
      </c>
      <c r="E9" s="44" t="str">
        <f>IFERROR((_xll.FinReportCurrencySY(E7,$D$5)),"-")</f>
        <v>ISK</v>
      </c>
      <c r="F9" s="44" t="str">
        <f>IFERROR((_xll.FinReportCurrencySY(F7,$D$5)),"-")</f>
        <v>ISK</v>
      </c>
      <c r="G9" s="44" t="str">
        <f>IFERROR((_xll.FinReportCurrencySY(G7,$D$5)),"-")</f>
        <v>ISK</v>
      </c>
      <c r="H9" s="44" t="str">
        <f>IFERROR((_xll.FinReportCurrencySY(H7,$D$5)),"-")</f>
        <v>ISK</v>
      </c>
      <c r="I9" s="44" t="str">
        <f>IFERROR((_xll.FinReportCurrencySY(I7,$D$5)),"-")</f>
        <v>EUR</v>
      </c>
      <c r="J9" s="44" t="str">
        <f>IFERROR((_xll.FinReportCurrencySY(J7,$D$5)),"-")</f>
        <v>ISK</v>
      </c>
      <c r="K9" s="44" t="str">
        <f>IFERROR((_xll.FinReportCurrencySY(K7,$D$5)),"-")</f>
        <v>ISK</v>
      </c>
      <c r="L9" s="44" t="str">
        <f>IFERROR((_xll.FinReportCurrencySY(L7,$D$5)),"-")</f>
        <v>ISK</v>
      </c>
      <c r="M9" s="44" t="str">
        <f>IFERROR((_xll.FinReportCurrencySY(M7,$D$5)),"-")</f>
        <v>ISK</v>
      </c>
      <c r="N9" s="2"/>
      <c r="O9" s="2"/>
      <c r="P9" s="2"/>
    </row>
    <row r="10" spans="1:24" x14ac:dyDescent="0.25">
      <c r="A10" s="2"/>
      <c r="B10" s="2"/>
      <c r="C10" s="9" t="s">
        <v>526</v>
      </c>
      <c r="D10" s="44">
        <f>IFERROR(IF(D9="ISK",1,_xll.CrossRateD(CONCATENATE("CBI",D$9),_xll.PreviousBusinessday(DATE($D$5+1,1,1)))),"-")</f>
        <v>1</v>
      </c>
      <c r="E10" s="44">
        <f>IFERROR(IF(E9="ISK",1,_xll.CrossRateD(CONCATENATE("CBI",E$9),_xll.PreviousBusinessday(DATE($D$5+1,1,1)))),"-")</f>
        <v>1</v>
      </c>
      <c r="F10" s="44">
        <f>IFERROR(IF(F9="ISK",1,_xll.CrossRateD(CONCATENATE("CBI",F$9),_xll.PreviousBusinessday(DATE($D$5+1,1,1)))),"-")</f>
        <v>1</v>
      </c>
      <c r="G10" s="44">
        <f>IFERROR(IF(G9="ISK",1,_xll.CrossRateD(CONCATENATE("CBI",G$9),_xll.PreviousBusinessday(DATE($D$5+1,1,1)))),"-")</f>
        <v>1</v>
      </c>
      <c r="H10" s="44">
        <f>IFERROR(IF(H9="ISK",1,_xll.CrossRateD(CONCATENATE("CBI",H$9),_xll.PreviousBusinessday(DATE($D$5+1,1,1)))),"-")</f>
        <v>1</v>
      </c>
      <c r="I10" s="44">
        <f>IFERROR(IF(I9="ISK",1,_xll.CrossRateD(CONCATENATE("CBI",I$9),_xll.PreviousBusinessday(DATE($D$5+1,1,1)))),"-")</f>
        <v>156.1</v>
      </c>
      <c r="J10" s="44">
        <f>IFERROR(IF(J9="ISK",1,_xll.CrossRateD(CONCATENATE("CBI",J$9),_xll.PreviousBusinessday(DATE($D$5+1,1,1)))),"-")</f>
        <v>1</v>
      </c>
      <c r="K10" s="44">
        <f>IFERROR(IF(K9="ISK",1,_xll.CrossRateD(CONCATENATE("CBI",K$9),_xll.PreviousBusinessday(DATE($D$5+1,1,1)))),"-")</f>
        <v>1</v>
      </c>
      <c r="L10" s="44">
        <f>IFERROR(IF(L9="ISK",1,_xll.CrossRateD(CONCATENATE("CBI",L$9),_xll.PreviousBusinessday(DATE($D$5+1,1,1)))),"-")</f>
        <v>1</v>
      </c>
      <c r="M10" s="44">
        <f>IFERROR(IF(M9="ISK",1,_xll.CrossRateD(CONCATENATE("CBI",M$9),_xll.PreviousBusinessday(DATE($D$5+1,1,1)))),"-")</f>
        <v>1</v>
      </c>
      <c r="N10" s="2"/>
      <c r="O10" s="2"/>
      <c r="P10" s="2"/>
    </row>
    <row r="11" spans="1:24" x14ac:dyDescent="0.25">
      <c r="A11" s="2"/>
      <c r="B11" s="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"/>
      <c r="O11" s="2"/>
      <c r="P11" s="2"/>
    </row>
    <row r="12" spans="1:24" x14ac:dyDescent="0.25">
      <c r="A12" s="2"/>
      <c r="B12" s="2"/>
      <c r="C12" s="27" t="s">
        <v>109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2"/>
      <c r="O12" s="2"/>
      <c r="P12" s="2"/>
      <c r="R12" s="1"/>
      <c r="S12" s="1"/>
      <c r="T12" s="1"/>
      <c r="U12" s="1"/>
      <c r="V12" s="1"/>
      <c r="W12" s="1"/>
      <c r="X12" s="1"/>
    </row>
    <row r="13" spans="1:24" x14ac:dyDescent="0.25">
      <c r="A13" s="3">
        <v>910100</v>
      </c>
      <c r="B13" s="3"/>
      <c r="C13" s="17" t="str">
        <f>_xll.FinKeyNameIS(A13)</f>
        <v>Rekstrartekjur</v>
      </c>
      <c r="D13" s="28">
        <f>IFERROR((_xll.FinKeyLookupSYK($D$7,$D$5,A13)),"-")</f>
        <v>17062346000</v>
      </c>
      <c r="E13" s="28">
        <f>IFERROR((_xll.FinKeyLookupSYK($E$7,$D$5,A13)),"-")</f>
        <v>15092000000</v>
      </c>
      <c r="F13" s="28">
        <f>IFERROR((_xll.FinKeyLookupSYK($F$7,$D$5,A13)),"-")</f>
        <v>5225002620</v>
      </c>
      <c r="G13" s="28">
        <f>IFERROR((_xll.FinKeyLookupSYK($G$7,$D$5,A13)),"-")</f>
        <v>2615476627</v>
      </c>
      <c r="H13" s="28">
        <f>IFERROR((_xll.FinKeyLookupSYK($H$7,$D$5,A13)),"-")</f>
        <v>1428185216</v>
      </c>
      <c r="I13" s="28">
        <f>IFERROR((_xll.FinKeyLookupSYK($I$7,$D$5,A13)),"-")</f>
        <v>12854451</v>
      </c>
      <c r="J13" s="28">
        <f>IFERROR((_xll.FinKeyLookupSYK($J$7,$D$5,A13)),"-")</f>
        <v>854608966</v>
      </c>
      <c r="K13" s="28">
        <f>IFERROR((_xll.FinKeyLookupSYK($K$7,$D$5,A13)),"-")</f>
        <v>341787107</v>
      </c>
      <c r="L13" s="28">
        <f>IFERROR((_xll.FinKeyLookupSYK($L$7,$D$5,A13)),"-")</f>
        <v>67969542</v>
      </c>
      <c r="M13" s="28">
        <f>IFERROR((_xll.FinKeyLookupSYK($M$7,$D$5,A13)),"-")</f>
        <v>339320653</v>
      </c>
      <c r="N13" s="2"/>
      <c r="O13" s="2"/>
      <c r="P13" s="2"/>
    </row>
    <row r="14" spans="1:24" x14ac:dyDescent="0.25">
      <c r="A14" s="3">
        <v>910400</v>
      </c>
      <c r="B14" s="3"/>
      <c r="C14" s="17" t="str">
        <f>_xll.FinKeyNameIS(A14)</f>
        <v>EBITDA</v>
      </c>
      <c r="D14" s="28">
        <f>IFERROR((_xll.FinKeyLookupSYK($D$7,$D$5,A14)),"-")</f>
        <v>330726000</v>
      </c>
      <c r="E14" s="28">
        <f>IFERROR((_xll.FinKeyLookupSYK($E$7,$D$5,A14)),"-")</f>
        <v>1690000000</v>
      </c>
      <c r="F14" s="28">
        <f>IFERROR((_xll.FinKeyLookupSYK($F$7,$D$5,A14)),"-")</f>
        <v>499436951</v>
      </c>
      <c r="G14" s="28">
        <f>IFERROR((_xll.FinKeyLookupSYK($G$7,$D$5,A14)),"-")</f>
        <v>197819352</v>
      </c>
      <c r="H14" s="28">
        <f>IFERROR((_xll.FinKeyLookupSYK($H$7,$D$5,A14)),"-")</f>
        <v>122945339</v>
      </c>
      <c r="I14" s="28">
        <f>IFERROR((_xll.FinKeyLookupSYK($I$7,$D$5,A14)),"-")</f>
        <v>76355</v>
      </c>
      <c r="J14" s="28">
        <f>IFERROR((_xll.FinKeyLookupSYK($J$7,$D$5,A14)),"-")</f>
        <v>168690611</v>
      </c>
      <c r="K14" s="28">
        <f>IFERROR((_xll.FinKeyLookupSYK($K$7,$D$5,A14)),"-")</f>
        <v>54347280</v>
      </c>
      <c r="L14" s="28">
        <f>IFERROR((_xll.FinKeyLookupSYK($L$7,$D$5,A14)),"-")</f>
        <v>9878344</v>
      </c>
      <c r="M14" s="28">
        <f>IFERROR((_xll.FinKeyLookupSYK($M$7,$D$5,A14)),"-")</f>
        <v>45628462</v>
      </c>
      <c r="N14" s="2"/>
      <c r="O14" s="2"/>
      <c r="P14" s="2"/>
    </row>
    <row r="15" spans="1:24" x14ac:dyDescent="0.25">
      <c r="A15" s="3">
        <v>910500</v>
      </c>
      <c r="B15" s="3"/>
      <c r="C15" s="17" t="str">
        <f>_xll.FinKeyNameIS(A15)</f>
        <v>EBIT</v>
      </c>
      <c r="D15" s="28">
        <f>IFERROR((_xll.FinKeyLookupSYK($D$7,$D$5,A15)),"-")</f>
        <v>330726000</v>
      </c>
      <c r="E15" s="28">
        <f>IFERROR((_xll.FinKeyLookupSYK($E$7,$D$5,A15)),"-")</f>
        <v>959000000</v>
      </c>
      <c r="F15" s="28">
        <f>IFERROR((_xll.FinKeyLookupSYK($F$7,$D$5,A15)),"-")</f>
        <v>295908100</v>
      </c>
      <c r="G15" s="28">
        <f>IFERROR((_xll.FinKeyLookupSYK($G$7,$D$5,A15)),"-")</f>
        <v>174689150</v>
      </c>
      <c r="H15" s="28">
        <f>IFERROR((_xll.FinKeyLookupSYK($H$7,$D$5,A15)),"-")</f>
        <v>45761651</v>
      </c>
      <c r="I15" s="28">
        <f>IFERROR((_xll.FinKeyLookupSYK($I$7,$D$5,A15)),"-")</f>
        <v>75123</v>
      </c>
      <c r="J15" s="28">
        <f>IFERROR((_xll.FinKeyLookupSYK($J$7,$D$5,A15)),"-")</f>
        <v>166938101</v>
      </c>
      <c r="K15" s="28">
        <f>IFERROR((_xll.FinKeyLookupSYK($K$7,$D$5,A15)),"-")</f>
        <v>46668777</v>
      </c>
      <c r="L15" s="28">
        <f>IFERROR((_xll.FinKeyLookupSYK($L$7,$D$5,A15)),"-")</f>
        <v>-278279</v>
      </c>
      <c r="M15" s="28">
        <f>IFERROR((_xll.FinKeyLookupSYK($M$7,$D$5,A15)),"-")</f>
        <v>44299519</v>
      </c>
      <c r="N15" s="2"/>
      <c r="O15" s="2"/>
      <c r="P15" s="2"/>
    </row>
    <row r="16" spans="1:24" x14ac:dyDescent="0.25">
      <c r="A16" s="3">
        <v>910700</v>
      </c>
      <c r="B16" s="3"/>
      <c r="C16" s="55" t="str">
        <f>_xll.FinKeyNameIS(A16)</f>
        <v>Afkoma</v>
      </c>
      <c r="D16" s="56">
        <f>IFERROR((_xll.FinKeyLookupSYK($D$7,$D$5,A16)),"-")</f>
        <v>252049000</v>
      </c>
      <c r="E16" s="56">
        <f>IFERROR((_xll.FinKeyLookupSYK($E$7,$D$5,A16)),"-")</f>
        <v>614000000</v>
      </c>
      <c r="F16" s="56">
        <f>IFERROR((_xll.FinKeyLookupSYK($F$7,$D$5,A16)),"-")</f>
        <v>243480251</v>
      </c>
      <c r="G16" s="56">
        <f>IFERROR((_xll.FinKeyLookupSYK($G$7,$D$5,A16)),"-")</f>
        <v>108141805</v>
      </c>
      <c r="H16" s="56">
        <f>IFERROR((_xll.FinKeyLookupSYK($H$7,$D$5,A16)),"-")</f>
        <v>22561273</v>
      </c>
      <c r="I16" s="56">
        <f>IFERROR((_xll.FinKeyLookupSYK($I$7,$D$5,A16)),"-")</f>
        <v>-28072</v>
      </c>
      <c r="J16" s="56">
        <f>IFERROR((_xll.FinKeyLookupSYK($J$7,$D$5,A16)),"-")</f>
        <v>136474673</v>
      </c>
      <c r="K16" s="56">
        <f>IFERROR((_xll.FinKeyLookupSYK($K$7,$D$5,A16)),"-")</f>
        <v>32990123</v>
      </c>
      <c r="L16" s="56">
        <f>IFERROR((_xll.FinKeyLookupSYK($L$7,$D$5,A16)),"-")</f>
        <v>-1420981</v>
      </c>
      <c r="M16" s="56">
        <f>IFERROR((_xll.FinKeyLookupSYK($M$7,$D$5,A16)),"-")</f>
        <v>38696073</v>
      </c>
      <c r="N16" s="2"/>
      <c r="O16" s="2"/>
      <c r="P16" s="2"/>
    </row>
    <row r="17" spans="1:16" x14ac:dyDescent="0.25">
      <c r="A17" s="3"/>
      <c r="B17" s="3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2"/>
      <c r="O17" s="2"/>
      <c r="P17" s="2"/>
    </row>
    <row r="18" spans="1:16" x14ac:dyDescent="0.25">
      <c r="A18" s="3">
        <v>210000</v>
      </c>
      <c r="B18" s="3"/>
      <c r="C18" s="57" t="str">
        <f>_xll.FinKeyNameIS(A18)</f>
        <v>Fastafjármunir</v>
      </c>
      <c r="D18" s="58">
        <f>IFERROR((_xll.FinKeyLookupSYK($D$7,$D$5,A18)),"-")</f>
        <v>8027956000</v>
      </c>
      <c r="E18" s="58">
        <f>IFERROR((_xll.FinKeyLookupSYK($E$7,$D$5,A18)),"-")</f>
        <v>5080000000</v>
      </c>
      <c r="F18" s="58">
        <f>IFERROR((_xll.FinKeyLookupSYK($F$7,$D$5,A18)),"-")</f>
        <v>396713072</v>
      </c>
      <c r="G18" s="58">
        <f>IFERROR((_xll.FinKeyLookupSYK($G$7,$D$5,A18)),"-")</f>
        <v>76737701</v>
      </c>
      <c r="H18" s="58">
        <f>IFERROR((_xll.FinKeyLookupSYK($H$7,$D$5,A18)),"-")</f>
        <v>263529868</v>
      </c>
      <c r="I18" s="58">
        <f>IFERROR((_xll.FinKeyLookupSYK($I$7,$D$5,A18)),"-")</f>
        <v>46246</v>
      </c>
      <c r="J18" s="58">
        <f>IFERROR((_xll.FinKeyLookupSYK($J$7,$D$5,A18)),"-")</f>
        <v>2405371</v>
      </c>
      <c r="K18" s="58">
        <f>IFERROR((_xll.FinKeyLookupSYK($K$7,$D$5,A18)),"-")</f>
        <v>22327319</v>
      </c>
      <c r="L18" s="58">
        <f>IFERROR((_xll.FinKeyLookupSYK($L$7,$D$5,A18)),"-")</f>
        <v>35538140</v>
      </c>
      <c r="M18" s="58">
        <f>IFERROR((_xll.FinKeyLookupSYK($M$7,$D$5,A18)),"-")</f>
        <v>49746545</v>
      </c>
      <c r="N18" s="2"/>
      <c r="O18" s="2"/>
      <c r="P18" s="2"/>
    </row>
    <row r="19" spans="1:16" x14ac:dyDescent="0.25">
      <c r="A19" s="3">
        <v>220000</v>
      </c>
      <c r="B19" s="3"/>
      <c r="C19" s="49" t="str">
        <f>_xll.FinKeyNameIS(A19)</f>
        <v>Veltufjármunir</v>
      </c>
      <c r="D19" s="50">
        <f>IFERROR((_xll.FinKeyLookupSYK($D$7,$D$5,A19)),"-")</f>
        <v>4336022000</v>
      </c>
      <c r="E19" s="50">
        <f>IFERROR((_xll.FinKeyLookupSYK($E$7,$D$5,A19)),"-")</f>
        <v>2392000000</v>
      </c>
      <c r="F19" s="50">
        <f>IFERROR((_xll.FinKeyLookupSYK($F$7,$D$5,A19)),"-")</f>
        <v>957909737</v>
      </c>
      <c r="G19" s="50">
        <f>IFERROR((_xll.FinKeyLookupSYK($G$7,$D$5,A19)),"-")</f>
        <v>1482762771</v>
      </c>
      <c r="H19" s="50">
        <f>IFERROR((_xll.FinKeyLookupSYK($H$7,$D$5,A19)),"-")</f>
        <v>165625738</v>
      </c>
      <c r="I19" s="50">
        <f>IFERROR((_xll.FinKeyLookupSYK($I$7,$D$5,A19)),"-")</f>
        <v>1236998</v>
      </c>
      <c r="J19" s="50">
        <f>IFERROR((_xll.FinKeyLookupSYK($J$7,$D$5,A19)),"-")</f>
        <v>388827697</v>
      </c>
      <c r="K19" s="50">
        <f>IFERROR((_xll.FinKeyLookupSYK($K$7,$D$5,A19)),"-")</f>
        <v>179196920</v>
      </c>
      <c r="L19" s="50">
        <f>IFERROR((_xll.FinKeyLookupSYK($L$7,$D$5,A19)),"-")</f>
        <v>9535123</v>
      </c>
      <c r="M19" s="50">
        <f>IFERROR((_xll.FinKeyLookupSYK($M$7,$D$5,A19)),"-")</f>
        <v>130716471</v>
      </c>
      <c r="N19" s="2"/>
      <c r="O19" s="2"/>
      <c r="P19" s="2"/>
    </row>
    <row r="20" spans="1:16" x14ac:dyDescent="0.25">
      <c r="A20" s="3">
        <v>200000</v>
      </c>
      <c r="B20" s="3"/>
      <c r="C20" s="49" t="str">
        <f>_xll.FinKeyNameIS(A20)</f>
        <v>Eignir</v>
      </c>
      <c r="D20" s="50">
        <f>IFERROR((_xll.FinKeyLookupSYK($D$7,$D$5,A20)),"-")</f>
        <v>12363978000</v>
      </c>
      <c r="E20" s="50">
        <f>IFERROR((_xll.FinKeyLookupSYK($E$7,$D$5,A20)),"-")</f>
        <v>7472000000</v>
      </c>
      <c r="F20" s="50">
        <f>IFERROR((_xll.FinKeyLookupSYK($F$7,$D$5,A20)),"-")</f>
        <v>1354622809</v>
      </c>
      <c r="G20" s="50">
        <f>IFERROR((_xll.FinKeyLookupSYK($G$7,$D$5,A20)),"-")</f>
        <v>1559500472</v>
      </c>
      <c r="H20" s="50">
        <f>IFERROR((_xll.FinKeyLookupSYK($H$7,$D$5,A20)),"-")</f>
        <v>429155606</v>
      </c>
      <c r="I20" s="50">
        <f>IFERROR((_xll.FinKeyLookupSYK($I$7,$D$5,A20)),"-")</f>
        <v>1283244</v>
      </c>
      <c r="J20" s="50">
        <f>IFERROR((_xll.FinKeyLookupSYK($J$7,$D$5,A20)),"-")</f>
        <v>391233068</v>
      </c>
      <c r="K20" s="50">
        <f>IFERROR((_xll.FinKeyLookupSYK($K$7,$D$5,A20)),"-")</f>
        <v>201524239</v>
      </c>
      <c r="L20" s="50">
        <f>IFERROR((_xll.FinKeyLookupSYK($L$7,$D$5,A20)),"-")</f>
        <v>45073263</v>
      </c>
      <c r="M20" s="50">
        <f>IFERROR((_xll.FinKeyLookupSYK($M$7,$D$5,A20)),"-")</f>
        <v>180463016</v>
      </c>
      <c r="N20" s="2"/>
      <c r="O20" s="2"/>
      <c r="P20" s="2"/>
    </row>
    <row r="21" spans="1:16" x14ac:dyDescent="0.25">
      <c r="A21" s="3">
        <v>300000</v>
      </c>
      <c r="B21" s="3"/>
      <c r="C21" s="49" t="str">
        <f>_xll.FinKeyNameIS(A21)</f>
        <v>Eigið fé</v>
      </c>
      <c r="D21" s="50">
        <f>IFERROR((_xll.FinKeyLookupSYK($D$7,$D$5,A21)),"-")</f>
        <v>7012436000</v>
      </c>
      <c r="E21" s="50">
        <f>IFERROR((_xll.FinKeyLookupSYK($E$7,$D$5,A21)),"-")</f>
        <v>3080000000</v>
      </c>
      <c r="F21" s="50">
        <f>IFERROR((_xll.FinKeyLookupSYK($F$7,$D$5,A21)),"-")</f>
        <v>578672672</v>
      </c>
      <c r="G21" s="50">
        <f>IFERROR((_xll.FinKeyLookupSYK($G$7,$D$5,A21)),"-")</f>
        <v>352148931</v>
      </c>
      <c r="H21" s="50">
        <f>IFERROR((_xll.FinKeyLookupSYK($H$7,$D$5,A21)),"-")</f>
        <v>96898822</v>
      </c>
      <c r="I21" s="50">
        <f>IFERROR((_xll.FinKeyLookupSYK($I$7,$D$5,A21)),"-")</f>
        <v>-161282</v>
      </c>
      <c r="J21" s="50">
        <f>IFERROR((_xll.FinKeyLookupSYK($J$7,$D$5,A21)),"-")</f>
        <v>245752340</v>
      </c>
      <c r="K21" s="50">
        <f>IFERROR((_xll.FinKeyLookupSYK($K$7,$D$5,A21)),"-")</f>
        <v>65551989</v>
      </c>
      <c r="L21" s="50">
        <f>IFERROR((_xll.FinKeyLookupSYK($L$7,$D$5,A21)),"-")</f>
        <v>10551331</v>
      </c>
      <c r="M21" s="50">
        <f>IFERROR((_xll.FinKeyLookupSYK($M$7,$D$5,A21)),"-")</f>
        <v>122384935</v>
      </c>
      <c r="N21" s="2"/>
      <c r="O21" s="2"/>
      <c r="P21" s="2"/>
    </row>
    <row r="22" spans="1:16" x14ac:dyDescent="0.25">
      <c r="A22" s="3">
        <v>410000</v>
      </c>
      <c r="B22" s="3"/>
      <c r="C22" s="49" t="str">
        <f>_xll.FinKeyNameIS(A22)</f>
        <v>Langtímaskuldir</v>
      </c>
      <c r="D22" s="50">
        <f>IFERROR((_xll.FinKeyLookupSYK($D$7,$D$5,A22)),"-")</f>
        <v>1945235000</v>
      </c>
      <c r="E22" s="50">
        <f>IFERROR((_xll.FinKeyLookupSYK($E$7,$D$5,A22)),"-")</f>
        <v>1448000000</v>
      </c>
      <c r="F22" s="50">
        <f>IFERROR((_xll.FinKeyLookupSYK($F$7,$D$5,A22)),"-")</f>
        <v>0</v>
      </c>
      <c r="G22" s="50">
        <f>IFERROR((_xll.FinKeyLookupSYK($G$7,$D$5,A22)),"-")</f>
        <v>447349964</v>
      </c>
      <c r="H22" s="50">
        <f>IFERROR((_xll.FinKeyLookupSYK($H$7,$D$5,A22)),"-")</f>
        <v>105521570</v>
      </c>
      <c r="I22" s="50" t="str">
        <f>IFERROR((_xll.FinKeyLookupSYK($I$7,$D$5,A22)),"-")</f>
        <v>-</v>
      </c>
      <c r="J22" s="50">
        <f>IFERROR((_xll.FinKeyLookupSYK($J$7,$D$5,A22)),"-")</f>
        <v>250728</v>
      </c>
      <c r="K22" s="50">
        <f>IFERROR((_xll.FinKeyLookupSYK($K$7,$D$5,A22)),"-")</f>
        <v>1381163</v>
      </c>
      <c r="L22" s="50">
        <f>IFERROR((_xll.FinKeyLookupSYK($L$7,$D$5,A22)),"-")</f>
        <v>16193697</v>
      </c>
      <c r="M22" s="50" t="str">
        <f>IFERROR((_xll.FinKeyLookupSYK($M$7,$D$5,A22)),"-")</f>
        <v>-</v>
      </c>
      <c r="N22" s="2"/>
      <c r="O22" s="2"/>
      <c r="P22" s="2"/>
    </row>
    <row r="23" spans="1:16" x14ac:dyDescent="0.25">
      <c r="A23" s="3">
        <v>420000</v>
      </c>
      <c r="B23" s="3"/>
      <c r="C23" s="49" t="str">
        <f>_xll.FinKeyNameIS(A23)</f>
        <v>Skammtímaskuldir</v>
      </c>
      <c r="D23" s="50">
        <f>IFERROR((_xll.FinKeyLookupSYK($D$7,$D$5,A23)),"-")</f>
        <v>3406307000</v>
      </c>
      <c r="E23" s="50">
        <f>IFERROR((_xll.FinKeyLookupSYK($E$7,$D$5,A23)),"-")</f>
        <v>2944000000</v>
      </c>
      <c r="F23" s="50">
        <f>IFERROR((_xll.FinKeyLookupSYK($F$7,$D$5,A23)),"-")</f>
        <v>775950137</v>
      </c>
      <c r="G23" s="50">
        <f>IFERROR((_xll.FinKeyLookupSYK($G$7,$D$5,A23)),"-")</f>
        <v>760001577</v>
      </c>
      <c r="H23" s="50">
        <f>IFERROR((_xll.FinKeyLookupSYK($H$7,$D$5,A23)),"-")</f>
        <v>226735214</v>
      </c>
      <c r="I23" s="50">
        <f>IFERROR((_xll.FinKeyLookupSYK($I$7,$D$5,A23)),"-")</f>
        <v>1444526</v>
      </c>
      <c r="J23" s="50">
        <f>IFERROR((_xll.FinKeyLookupSYK($J$7,$D$5,A23)),"-")</f>
        <v>145230000</v>
      </c>
      <c r="K23" s="50">
        <f>IFERROR((_xll.FinKeyLookupSYK($K$7,$D$5,A23)),"-")</f>
        <v>134591087</v>
      </c>
      <c r="L23" s="50">
        <f>IFERROR((_xll.FinKeyLookupSYK($L$7,$D$5,A23)),"-")</f>
        <v>18328235</v>
      </c>
      <c r="M23" s="50">
        <f>IFERROR((_xll.FinKeyLookupSYK($M$7,$D$5,A23)),"-")</f>
        <v>58078081</v>
      </c>
      <c r="N23" s="2"/>
      <c r="O23" s="2"/>
      <c r="P23" s="2"/>
    </row>
    <row r="24" spans="1:16" x14ac:dyDescent="0.25">
      <c r="A24" s="3">
        <v>400000</v>
      </c>
      <c r="B24" s="3"/>
      <c r="C24" s="55" t="str">
        <f>_xll.FinKeyNameIS(A24)</f>
        <v>Skuldir</v>
      </c>
      <c r="D24" s="56">
        <f>IFERROR((_xll.FinKeyLookupSYK($D$7,$D$5,A24)),"-")</f>
        <v>5351542000</v>
      </c>
      <c r="E24" s="56">
        <f>IFERROR((_xll.FinKeyLookupSYK($E$7,$D$5,A24)),"-")</f>
        <v>4392000000</v>
      </c>
      <c r="F24" s="56">
        <f>IFERROR((_xll.FinKeyLookupSYK($F$7,$D$5,A24)),"-")</f>
        <v>775950137</v>
      </c>
      <c r="G24" s="56">
        <f>IFERROR((_xll.FinKeyLookupSYK($G$7,$D$5,A24)),"-")</f>
        <v>1207351541</v>
      </c>
      <c r="H24" s="56">
        <f>IFERROR((_xll.FinKeyLookupSYK($H$7,$D$5,A24)),"-")</f>
        <v>332256784</v>
      </c>
      <c r="I24" s="56">
        <f>IFERROR((_xll.FinKeyLookupSYK($I$7,$D$5,A24)),"-")</f>
        <v>1444526</v>
      </c>
      <c r="J24" s="56">
        <f>IFERROR((_xll.FinKeyLookupSYK($J$7,$D$5,A24)),"-")</f>
        <v>145480728</v>
      </c>
      <c r="K24" s="56">
        <f>IFERROR((_xll.FinKeyLookupSYK($K$7,$D$5,A24)),"-")</f>
        <v>135972250</v>
      </c>
      <c r="L24" s="56">
        <f>IFERROR((_xll.FinKeyLookupSYK($L$7,$D$5,A24)),"-")</f>
        <v>34521932</v>
      </c>
      <c r="M24" s="56">
        <f>IFERROR((_xll.FinKeyLookupSYK($M$7,$D$5,A24)),"-")</f>
        <v>58078081</v>
      </c>
      <c r="N24" s="2"/>
      <c r="O24" s="2"/>
      <c r="P24" s="2"/>
    </row>
    <row r="25" spans="1:16" x14ac:dyDescent="0.25">
      <c r="A25" s="2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"/>
      <c r="O25" s="2"/>
      <c r="P25" s="2"/>
    </row>
    <row r="26" spans="1:16" x14ac:dyDescent="0.25">
      <c r="A26" s="2"/>
      <c r="B26" s="2"/>
      <c r="C26" s="51" t="s">
        <v>528</v>
      </c>
      <c r="D26" s="52">
        <f>IFERROR((D14/D13),"-")</f>
        <v>1.938338373867228E-2</v>
      </c>
      <c r="E26" s="52">
        <f>IFERROR((E14/E13),"-")</f>
        <v>0.11197985687781606</v>
      </c>
      <c r="F26" s="52">
        <f t="shared" ref="F26:M26" si="0">IFERROR((F14/F13),"-")</f>
        <v>9.558597139995309E-2</v>
      </c>
      <c r="G26" s="52">
        <f t="shared" si="0"/>
        <v>7.5634150180459631E-2</v>
      </c>
      <c r="H26" s="52">
        <f t="shared" si="0"/>
        <v>8.6085010279226978E-2</v>
      </c>
      <c r="I26" s="52">
        <f t="shared" si="0"/>
        <v>5.9399658530729944E-3</v>
      </c>
      <c r="J26" s="52">
        <f t="shared" si="0"/>
        <v>0.19738923614335213</v>
      </c>
      <c r="K26" s="52">
        <f t="shared" si="0"/>
        <v>0.15900915770939247</v>
      </c>
      <c r="L26" s="52">
        <f t="shared" si="0"/>
        <v>0.14533486190034942</v>
      </c>
      <c r="M26" s="52">
        <f t="shared" si="0"/>
        <v>0.13447004064323784</v>
      </c>
      <c r="N26" s="2"/>
      <c r="O26" s="2"/>
      <c r="P26" s="2"/>
    </row>
    <row r="27" spans="1:16" x14ac:dyDescent="0.25">
      <c r="A27" s="2"/>
      <c r="B27" s="2"/>
      <c r="C27" s="26" t="s">
        <v>527</v>
      </c>
      <c r="D27" s="53">
        <f>IFERROR((D19/D23),"-")</f>
        <v>1.2729392858600237</v>
      </c>
      <c r="E27" s="53">
        <f t="shared" ref="E27:M27" si="1">IFERROR((E19/E23),"-")</f>
        <v>0.8125</v>
      </c>
      <c r="F27" s="53">
        <f t="shared" si="1"/>
        <v>1.2344990886959533</v>
      </c>
      <c r="G27" s="53">
        <f t="shared" si="1"/>
        <v>1.9509995977284662</v>
      </c>
      <c r="H27" s="53">
        <f t="shared" si="1"/>
        <v>0.73048087713450638</v>
      </c>
      <c r="I27" s="53">
        <f t="shared" si="1"/>
        <v>0.85633488078442344</v>
      </c>
      <c r="J27" s="53">
        <f t="shared" si="1"/>
        <v>2.6773235350822833</v>
      </c>
      <c r="K27" s="53">
        <f t="shared" si="1"/>
        <v>1.3314174362823892</v>
      </c>
      <c r="L27" s="53">
        <f t="shared" si="1"/>
        <v>0.52024229283397994</v>
      </c>
      <c r="M27" s="53">
        <f t="shared" si="1"/>
        <v>2.2507023088452249</v>
      </c>
      <c r="N27" s="2"/>
      <c r="O27" s="2"/>
      <c r="P27" s="2"/>
    </row>
    <row r="28" spans="1:16" x14ac:dyDescent="0.25">
      <c r="A28" s="2"/>
      <c r="B28" s="2"/>
      <c r="C28" s="45" t="s">
        <v>106</v>
      </c>
      <c r="D28" s="54">
        <f>IFERROR((D21/D20),"-")</f>
        <v>0.5671666513803244</v>
      </c>
      <c r="E28" s="54">
        <f t="shared" ref="E28:M28" si="2">IFERROR((E21/E20),"-")</f>
        <v>0.41220556745182013</v>
      </c>
      <c r="F28" s="54">
        <f t="shared" si="2"/>
        <v>0.42718361757630791</v>
      </c>
      <c r="G28" s="54">
        <f t="shared" si="2"/>
        <v>0.22580880052468494</v>
      </c>
      <c r="H28" s="54">
        <f t="shared" si="2"/>
        <v>0.22578948205560664</v>
      </c>
      <c r="I28" s="54">
        <f t="shared" si="2"/>
        <v>-0.12568303455928881</v>
      </c>
      <c r="J28" s="54">
        <f t="shared" si="2"/>
        <v>0.62814818097124658</v>
      </c>
      <c r="K28" s="54">
        <f t="shared" si="2"/>
        <v>0.32528091571158346</v>
      </c>
      <c r="L28" s="54">
        <f t="shared" si="2"/>
        <v>0.23409290336934338</v>
      </c>
      <c r="M28" s="54">
        <f t="shared" si="2"/>
        <v>0.6781718366050139</v>
      </c>
      <c r="N28" s="2"/>
      <c r="O28" s="2"/>
      <c r="P28" s="2"/>
    </row>
    <row r="29" spans="1:16" x14ac:dyDescent="0.25">
      <c r="A29" s="2"/>
      <c r="B29" s="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"/>
      <c r="O29" s="2"/>
      <c r="P29" s="2"/>
    </row>
    <row r="30" spans="1:16" x14ac:dyDescent="0.25">
      <c r="A30" s="2"/>
      <c r="B30" s="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"/>
      <c r="O30" s="2"/>
      <c r="P30" s="2"/>
    </row>
    <row r="31" spans="1:16" x14ac:dyDescent="0.25">
      <c r="A31" s="2"/>
      <c r="B31" s="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"/>
      <c r="O31" s="2"/>
      <c r="P31" s="2"/>
    </row>
    <row r="32" spans="1:16" x14ac:dyDescent="0.25">
      <c r="A32" s="2"/>
      <c r="B32" s="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"/>
      <c r="O32" s="2"/>
      <c r="P32" s="2"/>
    </row>
    <row r="33" spans="1:16" x14ac:dyDescent="0.25">
      <c r="A33" s="2"/>
      <c r="B33" s="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0"/>
      <c r="O33" s="2"/>
      <c r="P33" s="2"/>
    </row>
    <row r="34" spans="1:16" x14ac:dyDescent="0.25">
      <c r="A34" s="2"/>
      <c r="B34" s="2"/>
      <c r="C34" s="17"/>
      <c r="D34" s="46"/>
      <c r="E34" s="17"/>
      <c r="F34" s="17"/>
      <c r="G34" s="17"/>
      <c r="H34" s="17"/>
      <c r="I34" s="17"/>
      <c r="J34" s="17"/>
      <c r="K34" s="17"/>
      <c r="L34" s="17"/>
      <c r="M34" s="17"/>
      <c r="N34" s="2"/>
      <c r="O34" s="2"/>
      <c r="P34" s="2"/>
    </row>
    <row r="35" spans="1:16" x14ac:dyDescent="0.25">
      <c r="A35" s="2"/>
      <c r="B35" s="2"/>
      <c r="C35" s="17"/>
      <c r="D35" s="1"/>
      <c r="E35" s="17"/>
      <c r="F35" s="17"/>
      <c r="G35" s="17"/>
      <c r="H35" s="17"/>
      <c r="I35" s="17"/>
      <c r="J35" s="17"/>
      <c r="K35" s="17"/>
      <c r="L35" s="17"/>
      <c r="M35" s="17"/>
      <c r="N35" s="2"/>
      <c r="O35" s="2"/>
      <c r="P35" s="2"/>
    </row>
    <row r="36" spans="1:16" x14ac:dyDescent="0.25">
      <c r="A36" s="2"/>
      <c r="B36" s="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"/>
      <c r="O36" s="2"/>
      <c r="P36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C924-A7CD-47D7-9297-00DD2CADA712}">
  <dimension ref="B1:W423"/>
  <sheetViews>
    <sheetView showGridLines="0" zoomScaleNormal="100" workbookViewId="0">
      <selection activeCell="C5" sqref="C5"/>
    </sheetView>
  </sheetViews>
  <sheetFormatPr defaultRowHeight="15" x14ac:dyDescent="0.25"/>
  <cols>
    <col min="1" max="1" width="2.7109375" customWidth="1"/>
    <col min="2" max="2" width="11.7109375" bestFit="1" customWidth="1"/>
    <col min="3" max="3" width="29.140625" bestFit="1" customWidth="1"/>
    <col min="4" max="4" width="6.85546875" bestFit="1" customWidth="1"/>
    <col min="5" max="5" width="22.28515625" bestFit="1" customWidth="1"/>
    <col min="6" max="6" width="8.5703125" bestFit="1" customWidth="1"/>
    <col min="7" max="7" width="10.42578125" bestFit="1" customWidth="1"/>
    <col min="8" max="8" width="12" bestFit="1" customWidth="1"/>
    <col min="9" max="9" width="12.7109375" bestFit="1" customWidth="1"/>
    <col min="10" max="12" width="11" bestFit="1" customWidth="1"/>
    <col min="13" max="15" width="12" bestFit="1" customWidth="1"/>
    <col min="16" max="16" width="11.28515625" bestFit="1" customWidth="1"/>
    <col min="17" max="18" width="11.7109375" bestFit="1" customWidth="1"/>
    <col min="21" max="21" width="6.85546875" bestFit="1" customWidth="1"/>
    <col min="22" max="22" width="4.85546875" bestFit="1" customWidth="1"/>
    <col min="23" max="23" width="81.140625" bestFit="1" customWidth="1"/>
  </cols>
  <sheetData>
    <row r="1" spans="2:23" ht="57.75" customHeight="1" x14ac:dyDescent="0.5">
      <c r="B1" s="8" t="s">
        <v>524</v>
      </c>
    </row>
    <row r="3" spans="2:23" x14ac:dyDescent="0.25">
      <c r="B3" s="1" t="s">
        <v>132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2:23" x14ac:dyDescent="0.25">
      <c r="B4" s="1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2:23" x14ac:dyDescent="0.25">
      <c r="B5" s="9" t="s">
        <v>0</v>
      </c>
      <c r="C5" s="24">
        <v>5402062010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2:23" x14ac:dyDescent="0.25">
      <c r="B6" s="9" t="s">
        <v>107</v>
      </c>
      <c r="C6" s="25" t="str">
        <f>_xll.FinCompanyName(C5)</f>
        <v>N1 hf.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2:23" x14ac:dyDescent="0.25">
      <c r="B7" s="9" t="s">
        <v>115</v>
      </c>
      <c r="C7" s="25" t="str">
        <f>_xll.FinIsatByCompany(C5)</f>
        <v>47190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2:23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2:23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2:23" x14ac:dyDescent="0.25">
      <c r="B10" s="9" t="s">
        <v>115</v>
      </c>
      <c r="C10" s="24">
        <v>47190</v>
      </c>
      <c r="D10" s="17"/>
      <c r="E10" s="17"/>
      <c r="F10" s="1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2:23" x14ac:dyDescent="0.25">
      <c r="B11" s="9" t="s">
        <v>131</v>
      </c>
      <c r="C11" s="25" t="str">
        <f>_xll.FinIsatDescription(C10)</f>
        <v>Önnur blönduð smásala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2:23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2:23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2:23" x14ac:dyDescent="0.25">
      <c r="B14" s="27" t="s">
        <v>112</v>
      </c>
      <c r="C14" s="27" t="s">
        <v>113</v>
      </c>
      <c r="D14" s="27" t="s">
        <v>114</v>
      </c>
      <c r="E14" s="27" t="s">
        <v>116</v>
      </c>
      <c r="F14" s="27" t="s">
        <v>117</v>
      </c>
      <c r="G14" s="27" t="s">
        <v>118</v>
      </c>
      <c r="H14" s="27" t="s">
        <v>119</v>
      </c>
      <c r="I14" s="27" t="s">
        <v>120</v>
      </c>
      <c r="J14" s="27" t="s">
        <v>121</v>
      </c>
      <c r="K14" s="27" t="s">
        <v>122</v>
      </c>
      <c r="L14" s="27" t="s">
        <v>123</v>
      </c>
      <c r="M14" s="27" t="s">
        <v>124</v>
      </c>
      <c r="N14" s="27" t="s">
        <v>125</v>
      </c>
      <c r="O14" s="27" t="s">
        <v>126</v>
      </c>
      <c r="P14" s="27" t="s">
        <v>127</v>
      </c>
      <c r="Q14" s="27" t="s">
        <v>128</v>
      </c>
      <c r="R14" s="27" t="s">
        <v>129</v>
      </c>
      <c r="S14" s="17"/>
      <c r="T14" s="17"/>
      <c r="U14" s="1"/>
      <c r="V14" s="1"/>
      <c r="W14" s="1"/>
    </row>
    <row r="15" spans="2:23" x14ac:dyDescent="0.25">
      <c r="B15" s="17">
        <v>5402062010</v>
      </c>
      <c r="C15" s="17" t="s">
        <v>136</v>
      </c>
      <c r="D15" s="17">
        <v>47190</v>
      </c>
      <c r="E15" s="17" t="s">
        <v>137</v>
      </c>
      <c r="F15" s="17" t="s">
        <v>130</v>
      </c>
      <c r="G15" s="17">
        <v>2020</v>
      </c>
      <c r="H15" s="17">
        <v>87917995000</v>
      </c>
      <c r="I15" s="17">
        <v>-83489314000</v>
      </c>
      <c r="J15" s="17">
        <v>7056542000</v>
      </c>
      <c r="K15" s="17">
        <v>4428681000</v>
      </c>
      <c r="L15" s="17">
        <v>2266303000</v>
      </c>
      <c r="M15" s="17">
        <v>83364544000</v>
      </c>
      <c r="N15" s="17">
        <v>29783625000</v>
      </c>
      <c r="O15" s="17">
        <v>53580919000</v>
      </c>
      <c r="P15" s="17">
        <v>4386634000</v>
      </c>
      <c r="Q15" s="17">
        <v>-3413712000</v>
      </c>
      <c r="R15" s="17">
        <v>-3799964000</v>
      </c>
      <c r="S15" s="17"/>
      <c r="T15" s="17"/>
      <c r="U15" s="17"/>
      <c r="V15" s="17"/>
    </row>
    <row r="16" spans="2:23" x14ac:dyDescent="0.25">
      <c r="B16" s="17">
        <v>4902694019</v>
      </c>
      <c r="C16" s="17" t="s">
        <v>138</v>
      </c>
      <c r="D16" s="17">
        <v>47190</v>
      </c>
      <c r="E16" s="17" t="s">
        <v>137</v>
      </c>
      <c r="F16" s="17" t="s">
        <v>130</v>
      </c>
      <c r="G16" s="17">
        <v>2014</v>
      </c>
      <c r="H16" s="17">
        <v>5251334777</v>
      </c>
      <c r="I16" s="17">
        <v>-5262109813</v>
      </c>
      <c r="J16" s="17">
        <v>-2597154</v>
      </c>
      <c r="K16" s="17">
        <v>-10775036</v>
      </c>
      <c r="L16" s="17">
        <v>9936460</v>
      </c>
      <c r="M16" s="17">
        <v>1228092517</v>
      </c>
      <c r="N16" s="17">
        <v>604827762</v>
      </c>
      <c r="O16" s="17">
        <v>623264755</v>
      </c>
      <c r="P16" s="17">
        <v>21907023</v>
      </c>
      <c r="Q16" s="17">
        <v>-4433571</v>
      </c>
      <c r="R16" s="17">
        <v>-11133509</v>
      </c>
      <c r="S16" s="17"/>
      <c r="T16" s="17"/>
      <c r="U16" s="17"/>
      <c r="V16" s="17"/>
    </row>
    <row r="17" spans="2:22" x14ac:dyDescent="0.25">
      <c r="B17" s="17">
        <v>5011100190</v>
      </c>
      <c r="C17" s="17" t="s">
        <v>139</v>
      </c>
      <c r="D17" s="17">
        <v>47190</v>
      </c>
      <c r="E17" s="17" t="s">
        <v>137</v>
      </c>
      <c r="F17" s="17" t="s">
        <v>130</v>
      </c>
      <c r="G17" s="17">
        <v>2020</v>
      </c>
      <c r="H17" s="17">
        <v>2615476627</v>
      </c>
      <c r="I17" s="17">
        <v>-2440787477</v>
      </c>
      <c r="J17" s="17">
        <v>197819352</v>
      </c>
      <c r="K17" s="17">
        <v>174689150</v>
      </c>
      <c r="L17" s="17">
        <v>108141805</v>
      </c>
      <c r="M17" s="17">
        <v>1559500472</v>
      </c>
      <c r="N17" s="17">
        <v>352148931</v>
      </c>
      <c r="O17" s="17">
        <v>1207351541</v>
      </c>
      <c r="P17" s="17">
        <v>-90086934</v>
      </c>
      <c r="Q17" s="17">
        <v>-5193248</v>
      </c>
      <c r="R17" s="17">
        <v>-59199523</v>
      </c>
      <c r="S17" s="17"/>
      <c r="T17" s="17"/>
      <c r="U17" s="17"/>
      <c r="V17" s="17"/>
    </row>
    <row r="18" spans="2:22" x14ac:dyDescent="0.25">
      <c r="B18" s="17">
        <v>4507121590</v>
      </c>
      <c r="C18" s="17" t="s">
        <v>140</v>
      </c>
      <c r="D18" s="17">
        <v>47190</v>
      </c>
      <c r="E18" s="17" t="s">
        <v>137</v>
      </c>
      <c r="F18" s="17" t="s">
        <v>130</v>
      </c>
      <c r="G18" s="17">
        <v>2019</v>
      </c>
      <c r="H18" s="17">
        <v>1302309376</v>
      </c>
      <c r="I18" s="17"/>
      <c r="J18" s="17">
        <v>-36897361</v>
      </c>
      <c r="K18" s="17">
        <v>-51387302</v>
      </c>
      <c r="L18" s="17">
        <v>-44032956</v>
      </c>
      <c r="M18" s="17">
        <v>212701732</v>
      </c>
      <c r="N18" s="17">
        <v>15286197</v>
      </c>
      <c r="O18" s="17">
        <v>197415536</v>
      </c>
      <c r="P18" s="17"/>
      <c r="Q18" s="17"/>
      <c r="R18" s="17"/>
      <c r="S18" s="17"/>
      <c r="T18" s="17"/>
      <c r="U18" s="17"/>
      <c r="V18" s="17"/>
    </row>
    <row r="19" spans="2:22" x14ac:dyDescent="0.25">
      <c r="B19" s="17">
        <v>4607161280</v>
      </c>
      <c r="C19" s="17" t="s">
        <v>141</v>
      </c>
      <c r="D19" s="17">
        <v>47190</v>
      </c>
      <c r="E19" s="17" t="s">
        <v>137</v>
      </c>
      <c r="F19" s="17" t="s">
        <v>130</v>
      </c>
      <c r="G19" s="17">
        <v>2019</v>
      </c>
      <c r="H19" s="17">
        <v>1081442774</v>
      </c>
      <c r="I19" s="17">
        <v>-1054750666</v>
      </c>
      <c r="J19" s="17">
        <v>73221326</v>
      </c>
      <c r="K19" s="17">
        <v>26692108</v>
      </c>
      <c r="L19" s="17">
        <v>12803922</v>
      </c>
      <c r="M19" s="17">
        <v>696221024</v>
      </c>
      <c r="N19" s="17">
        <v>71155776</v>
      </c>
      <c r="O19" s="17">
        <v>625065248</v>
      </c>
      <c r="P19" s="17">
        <v>171837696</v>
      </c>
      <c r="Q19" s="17">
        <v>-22494132</v>
      </c>
      <c r="R19" s="17">
        <v>-16168170</v>
      </c>
      <c r="S19" s="17"/>
      <c r="T19" s="17"/>
      <c r="U19" s="17"/>
      <c r="V19" s="17"/>
    </row>
    <row r="20" spans="2:22" x14ac:dyDescent="0.25">
      <c r="B20" s="17">
        <v>6801691879</v>
      </c>
      <c r="C20" s="17" t="s">
        <v>142</v>
      </c>
      <c r="D20" s="17">
        <v>47190</v>
      </c>
      <c r="E20" s="17" t="s">
        <v>137</v>
      </c>
      <c r="F20" s="17" t="s">
        <v>130</v>
      </c>
      <c r="G20" s="17">
        <v>2020</v>
      </c>
      <c r="H20" s="17">
        <v>975906721</v>
      </c>
      <c r="I20" s="17">
        <v>-961944732</v>
      </c>
      <c r="J20" s="17">
        <v>24919241</v>
      </c>
      <c r="K20" s="17">
        <v>13961989</v>
      </c>
      <c r="L20" s="17">
        <v>50049240</v>
      </c>
      <c r="M20" s="17">
        <v>795512515</v>
      </c>
      <c r="N20" s="17">
        <v>567963884</v>
      </c>
      <c r="O20" s="17">
        <v>227548631</v>
      </c>
      <c r="P20" s="17">
        <v>51458561</v>
      </c>
      <c r="Q20" s="17">
        <v>-4724925</v>
      </c>
      <c r="R20" s="17">
        <v>-1450893</v>
      </c>
      <c r="S20" s="17"/>
      <c r="T20" s="17"/>
      <c r="U20" s="17"/>
      <c r="V20" s="17"/>
    </row>
    <row r="21" spans="2:22" x14ac:dyDescent="0.25">
      <c r="B21" s="17">
        <v>5508182050</v>
      </c>
      <c r="C21" s="17" t="s">
        <v>143</v>
      </c>
      <c r="D21" s="17">
        <v>47190</v>
      </c>
      <c r="E21" s="17" t="s">
        <v>137</v>
      </c>
      <c r="F21" s="17" t="s">
        <v>130</v>
      </c>
      <c r="G21" s="17">
        <v>2020</v>
      </c>
      <c r="H21" s="17">
        <v>571835539</v>
      </c>
      <c r="I21" s="17">
        <v>-490560277</v>
      </c>
      <c r="J21" s="17">
        <v>85819330</v>
      </c>
      <c r="K21" s="17">
        <v>81275262</v>
      </c>
      <c r="L21" s="17">
        <v>62325608</v>
      </c>
      <c r="M21" s="17">
        <v>238960241</v>
      </c>
      <c r="N21" s="17">
        <v>-109768538</v>
      </c>
      <c r="O21" s="17">
        <v>348728779</v>
      </c>
      <c r="P21" s="17">
        <v>-30958557</v>
      </c>
      <c r="Q21" s="17">
        <v>106147727</v>
      </c>
      <c r="R21" s="17">
        <v>-76971033</v>
      </c>
      <c r="S21" s="17"/>
      <c r="T21" s="17"/>
      <c r="U21" s="17"/>
      <c r="V21" s="17"/>
    </row>
    <row r="22" spans="2:22" x14ac:dyDescent="0.25">
      <c r="B22" s="17">
        <v>6201042560</v>
      </c>
      <c r="C22" s="17" t="s">
        <v>531</v>
      </c>
      <c r="D22" s="17">
        <v>47190</v>
      </c>
      <c r="E22" s="17" t="s">
        <v>137</v>
      </c>
      <c r="F22" s="17" t="s">
        <v>130</v>
      </c>
      <c r="G22" s="17">
        <v>2020</v>
      </c>
      <c r="H22" s="17">
        <v>510744970</v>
      </c>
      <c r="I22" s="17">
        <v>-469219473</v>
      </c>
      <c r="J22" s="17">
        <v>122154596</v>
      </c>
      <c r="K22" s="17">
        <v>41525497</v>
      </c>
      <c r="L22" s="17">
        <v>24412981</v>
      </c>
      <c r="M22" s="17">
        <v>269355916</v>
      </c>
      <c r="N22" s="17">
        <v>92240724</v>
      </c>
      <c r="O22" s="17">
        <v>177115192</v>
      </c>
      <c r="P22" s="17">
        <v>21582246</v>
      </c>
      <c r="Q22" s="17">
        <v>1440000</v>
      </c>
      <c r="R22" s="17">
        <v>-7931816</v>
      </c>
      <c r="S22" s="17"/>
      <c r="T22" s="17"/>
      <c r="U22" s="17"/>
      <c r="V22" s="17"/>
    </row>
    <row r="23" spans="2:22" x14ac:dyDescent="0.25">
      <c r="B23" s="17">
        <v>6312141500</v>
      </c>
      <c r="C23" s="17" t="s">
        <v>144</v>
      </c>
      <c r="D23" s="17">
        <v>47190</v>
      </c>
      <c r="E23" s="17" t="s">
        <v>137</v>
      </c>
      <c r="F23" s="17" t="s">
        <v>130</v>
      </c>
      <c r="G23" s="17">
        <v>2020</v>
      </c>
      <c r="H23" s="17">
        <v>502881713</v>
      </c>
      <c r="I23" s="17">
        <v>-457755901</v>
      </c>
      <c r="J23" s="17">
        <v>79596725</v>
      </c>
      <c r="K23" s="17">
        <v>45125812</v>
      </c>
      <c r="L23" s="17">
        <v>33210852</v>
      </c>
      <c r="M23" s="17">
        <v>126724328</v>
      </c>
      <c r="N23" s="17">
        <v>33834492</v>
      </c>
      <c r="O23" s="17">
        <v>92889836</v>
      </c>
      <c r="P23" s="17"/>
      <c r="Q23" s="17"/>
      <c r="R23" s="17"/>
      <c r="S23" s="17"/>
      <c r="T23" s="17"/>
      <c r="U23" s="17"/>
      <c r="V23" s="17"/>
    </row>
    <row r="24" spans="2:22" x14ac:dyDescent="0.25">
      <c r="B24" s="17">
        <v>4211111110</v>
      </c>
      <c r="C24" s="17" t="s">
        <v>145</v>
      </c>
      <c r="D24" s="17">
        <v>47190</v>
      </c>
      <c r="E24" s="17" t="s">
        <v>137</v>
      </c>
      <c r="F24" s="17" t="s">
        <v>130</v>
      </c>
      <c r="G24" s="17">
        <v>2020</v>
      </c>
      <c r="H24" s="17">
        <v>418401848</v>
      </c>
      <c r="I24" s="17">
        <v>-407690544</v>
      </c>
      <c r="J24" s="17">
        <v>13191827</v>
      </c>
      <c r="K24" s="17">
        <v>10711304</v>
      </c>
      <c r="L24" s="17">
        <v>7532474</v>
      </c>
      <c r="M24" s="17">
        <v>83117365</v>
      </c>
      <c r="N24" s="17">
        <v>46680696</v>
      </c>
      <c r="O24" s="17">
        <v>36436669</v>
      </c>
      <c r="P24" s="17">
        <v>9760920</v>
      </c>
      <c r="Q24" s="17">
        <v>-4687860</v>
      </c>
      <c r="R24" s="17">
        <v>-4558866</v>
      </c>
      <c r="S24" s="17"/>
      <c r="T24" s="17"/>
      <c r="U24" s="17"/>
      <c r="V24" s="17"/>
    </row>
    <row r="25" spans="2:22" x14ac:dyDescent="0.25">
      <c r="B25" s="17">
        <v>5901151260</v>
      </c>
      <c r="C25" s="17" t="s">
        <v>146</v>
      </c>
      <c r="D25" s="17">
        <v>47190</v>
      </c>
      <c r="E25" s="17" t="s">
        <v>137</v>
      </c>
      <c r="F25" s="17" t="s">
        <v>130</v>
      </c>
      <c r="G25" s="17">
        <v>2020</v>
      </c>
      <c r="H25" s="17">
        <v>413269181</v>
      </c>
      <c r="I25" s="17">
        <v>-330095524</v>
      </c>
      <c r="J25" s="17">
        <v>87016594</v>
      </c>
      <c r="K25" s="17">
        <v>83173657</v>
      </c>
      <c r="L25" s="17">
        <v>65936157</v>
      </c>
      <c r="M25" s="17">
        <v>197123769</v>
      </c>
      <c r="N25" s="17">
        <v>102076795</v>
      </c>
      <c r="O25" s="17">
        <v>95046974</v>
      </c>
      <c r="P25" s="17"/>
      <c r="Q25" s="17"/>
      <c r="R25" s="17"/>
      <c r="S25" s="17"/>
      <c r="T25" s="17"/>
      <c r="U25" s="17"/>
      <c r="V25" s="17"/>
    </row>
    <row r="26" spans="2:22" x14ac:dyDescent="0.25">
      <c r="B26" s="17">
        <v>4206140470</v>
      </c>
      <c r="C26" s="17" t="s">
        <v>147</v>
      </c>
      <c r="D26" s="17">
        <v>47190</v>
      </c>
      <c r="E26" s="17" t="s">
        <v>137</v>
      </c>
      <c r="F26" s="17" t="s">
        <v>130</v>
      </c>
      <c r="G26" s="17">
        <v>2020</v>
      </c>
      <c r="H26" s="17">
        <v>407178799</v>
      </c>
      <c r="I26" s="17">
        <v>-388336045</v>
      </c>
      <c r="J26" s="17">
        <v>23396908</v>
      </c>
      <c r="K26" s="17">
        <v>18842754</v>
      </c>
      <c r="L26" s="17">
        <v>7365482</v>
      </c>
      <c r="M26" s="17">
        <v>93782855</v>
      </c>
      <c r="N26" s="17">
        <v>19045608</v>
      </c>
      <c r="O26" s="17">
        <v>74737247</v>
      </c>
      <c r="P26" s="17"/>
      <c r="Q26" s="17"/>
      <c r="R26" s="17"/>
      <c r="S26" s="17"/>
      <c r="T26" s="17"/>
      <c r="U26" s="17"/>
      <c r="V26" s="17"/>
    </row>
    <row r="27" spans="2:22" x14ac:dyDescent="0.25">
      <c r="B27" s="17">
        <v>6908022010</v>
      </c>
      <c r="C27" s="17" t="s">
        <v>148</v>
      </c>
      <c r="D27" s="17">
        <v>47190</v>
      </c>
      <c r="E27" s="17" t="s">
        <v>137</v>
      </c>
      <c r="F27" s="17" t="s">
        <v>130</v>
      </c>
      <c r="G27" s="17">
        <v>2017</v>
      </c>
      <c r="H27" s="17">
        <v>336470889</v>
      </c>
      <c r="I27" s="17">
        <v>-342355194</v>
      </c>
      <c r="J27" s="17">
        <v>-4892276</v>
      </c>
      <c r="K27" s="17">
        <v>-5884305</v>
      </c>
      <c r="L27" s="17">
        <v>-9760253</v>
      </c>
      <c r="M27" s="17">
        <v>87180548</v>
      </c>
      <c r="N27" s="17">
        <v>-16339871</v>
      </c>
      <c r="O27" s="17">
        <v>103520419</v>
      </c>
      <c r="P27" s="17">
        <v>679279</v>
      </c>
      <c r="Q27" s="17"/>
      <c r="R27" s="17">
        <v>-506406</v>
      </c>
      <c r="S27" s="17"/>
      <c r="T27" s="17"/>
      <c r="U27" s="17"/>
      <c r="V27" s="17"/>
    </row>
    <row r="28" spans="2:22" x14ac:dyDescent="0.25">
      <c r="B28" s="17">
        <v>5404201140</v>
      </c>
      <c r="C28" s="17" t="s">
        <v>149</v>
      </c>
      <c r="D28" s="17">
        <v>47190</v>
      </c>
      <c r="E28" s="17" t="s">
        <v>137</v>
      </c>
      <c r="F28" s="17" t="s">
        <v>130</v>
      </c>
      <c r="G28" s="17">
        <v>2020</v>
      </c>
      <c r="H28" s="17">
        <v>311536090</v>
      </c>
      <c r="I28" s="17">
        <v>-275055088</v>
      </c>
      <c r="J28" s="17">
        <v>40931366</v>
      </c>
      <c r="K28" s="17">
        <v>36481002</v>
      </c>
      <c r="L28" s="17">
        <v>27717962</v>
      </c>
      <c r="M28" s="17">
        <v>78570583</v>
      </c>
      <c r="N28" s="17">
        <v>28717962</v>
      </c>
      <c r="O28" s="17">
        <v>49852621</v>
      </c>
      <c r="P28" s="17">
        <v>24674473</v>
      </c>
      <c r="Q28" s="17">
        <v>-21768902</v>
      </c>
      <c r="R28" s="17">
        <v>1000000</v>
      </c>
      <c r="S28" s="17"/>
      <c r="T28" s="17"/>
      <c r="U28" s="17"/>
      <c r="V28" s="17"/>
    </row>
    <row r="29" spans="2:22" x14ac:dyDescent="0.25">
      <c r="B29" s="17">
        <v>4503140130</v>
      </c>
      <c r="C29" s="17" t="s">
        <v>150</v>
      </c>
      <c r="D29" s="17">
        <v>47190</v>
      </c>
      <c r="E29" s="17" t="s">
        <v>137</v>
      </c>
      <c r="F29" s="17" t="s">
        <v>130</v>
      </c>
      <c r="G29" s="17">
        <v>2020</v>
      </c>
      <c r="H29" s="17">
        <v>302980193</v>
      </c>
      <c r="I29" s="17">
        <v>-253705149</v>
      </c>
      <c r="J29" s="17">
        <v>49817018</v>
      </c>
      <c r="K29" s="17">
        <v>49275044</v>
      </c>
      <c r="L29" s="17">
        <v>34655138</v>
      </c>
      <c r="M29" s="17">
        <v>131058256</v>
      </c>
      <c r="N29" s="17">
        <v>4551405</v>
      </c>
      <c r="O29" s="17">
        <v>126506851</v>
      </c>
      <c r="P29" s="17"/>
      <c r="Q29" s="17"/>
      <c r="R29" s="17"/>
      <c r="S29" s="17"/>
      <c r="T29" s="17"/>
      <c r="U29" s="17"/>
      <c r="V29" s="17"/>
    </row>
    <row r="30" spans="2:22" x14ac:dyDescent="0.25">
      <c r="B30" s="17">
        <v>6604100150</v>
      </c>
      <c r="C30" s="17" t="s">
        <v>151</v>
      </c>
      <c r="D30" s="17">
        <v>47190</v>
      </c>
      <c r="E30" s="17" t="s">
        <v>137</v>
      </c>
      <c r="F30" s="17" t="s">
        <v>130</v>
      </c>
      <c r="G30" s="17">
        <v>2020</v>
      </c>
      <c r="H30" s="17">
        <v>281928666</v>
      </c>
      <c r="I30" s="17">
        <v>-258213997</v>
      </c>
      <c r="J30" s="17">
        <v>24704523</v>
      </c>
      <c r="K30" s="17">
        <v>23714669</v>
      </c>
      <c r="L30" s="17">
        <v>19692577</v>
      </c>
      <c r="M30" s="17">
        <v>85013970</v>
      </c>
      <c r="N30" s="17">
        <v>26174427</v>
      </c>
      <c r="O30" s="17">
        <v>58839543</v>
      </c>
      <c r="P30" s="17"/>
      <c r="Q30" s="17"/>
      <c r="R30" s="17"/>
      <c r="S30" s="17"/>
      <c r="T30" s="17"/>
      <c r="U30" s="17"/>
      <c r="V30" s="17"/>
    </row>
    <row r="31" spans="2:22" x14ac:dyDescent="0.25">
      <c r="B31" s="17">
        <v>4404130560</v>
      </c>
      <c r="C31" s="17" t="s">
        <v>152</v>
      </c>
      <c r="D31" s="17">
        <v>47190</v>
      </c>
      <c r="E31" s="17" t="s">
        <v>137</v>
      </c>
      <c r="F31" s="17" t="s">
        <v>130</v>
      </c>
      <c r="G31" s="17">
        <v>2017</v>
      </c>
      <c r="H31" s="17">
        <v>253322192</v>
      </c>
      <c r="I31" s="17">
        <v>-219781156</v>
      </c>
      <c r="J31" s="17">
        <v>35056784</v>
      </c>
      <c r="K31" s="17">
        <v>33541036</v>
      </c>
      <c r="L31" s="17">
        <v>33388248</v>
      </c>
      <c r="M31" s="17">
        <v>73103534</v>
      </c>
      <c r="N31" s="17">
        <v>31865844</v>
      </c>
      <c r="O31" s="17">
        <v>41237690</v>
      </c>
      <c r="P31" s="17">
        <v>10589785</v>
      </c>
      <c r="Q31" s="17"/>
      <c r="R31" s="17"/>
      <c r="S31" s="17"/>
      <c r="T31" s="17"/>
      <c r="U31" s="17"/>
      <c r="V31" s="17"/>
    </row>
    <row r="32" spans="2:22" x14ac:dyDescent="0.25">
      <c r="B32" s="17">
        <v>4206140710</v>
      </c>
      <c r="C32" s="17" t="s">
        <v>153</v>
      </c>
      <c r="D32" s="17">
        <v>47190</v>
      </c>
      <c r="E32" s="17" t="s">
        <v>137</v>
      </c>
      <c r="F32" s="17" t="s">
        <v>130</v>
      </c>
      <c r="G32" s="17">
        <v>2020</v>
      </c>
      <c r="H32" s="17">
        <v>251004380</v>
      </c>
      <c r="I32" s="17">
        <v>-221298538</v>
      </c>
      <c r="J32" s="17">
        <v>31783270</v>
      </c>
      <c r="K32" s="17">
        <v>29705842</v>
      </c>
      <c r="L32" s="17">
        <v>22566037</v>
      </c>
      <c r="M32" s="17">
        <v>104497873</v>
      </c>
      <c r="N32" s="17">
        <v>35905166</v>
      </c>
      <c r="O32" s="17">
        <v>68592707</v>
      </c>
      <c r="P32" s="17">
        <v>47320235</v>
      </c>
      <c r="Q32" s="17">
        <v>-44651906</v>
      </c>
      <c r="R32" s="17">
        <v>10699531</v>
      </c>
      <c r="S32" s="17"/>
      <c r="T32" s="17"/>
      <c r="U32" s="17"/>
      <c r="V32" s="17"/>
    </row>
    <row r="33" spans="2:22" x14ac:dyDescent="0.25">
      <c r="B33" s="17">
        <v>6511850849</v>
      </c>
      <c r="C33" s="17" t="s">
        <v>154</v>
      </c>
      <c r="D33" s="17">
        <v>47190</v>
      </c>
      <c r="E33" s="17" t="s">
        <v>137</v>
      </c>
      <c r="F33" s="17" t="s">
        <v>130</v>
      </c>
      <c r="G33" s="17">
        <v>2020</v>
      </c>
      <c r="H33" s="17">
        <v>247455662</v>
      </c>
      <c r="I33" s="17">
        <v>-247814944</v>
      </c>
      <c r="J33" s="17">
        <v>1825103</v>
      </c>
      <c r="K33" s="17">
        <v>-359282</v>
      </c>
      <c r="L33" s="17">
        <v>-295870</v>
      </c>
      <c r="M33" s="17">
        <v>101466255</v>
      </c>
      <c r="N33" s="17">
        <v>20623691</v>
      </c>
      <c r="O33" s="17">
        <v>80842564</v>
      </c>
      <c r="P33" s="17">
        <v>31846928</v>
      </c>
      <c r="Q33" s="17">
        <v>0</v>
      </c>
      <c r="R33" s="17">
        <v>-25671026</v>
      </c>
      <c r="S33" s="17"/>
      <c r="T33" s="17"/>
      <c r="U33" s="17"/>
      <c r="V33" s="17"/>
    </row>
    <row r="34" spans="2:22" x14ac:dyDescent="0.25">
      <c r="B34" s="17">
        <v>4910071680</v>
      </c>
      <c r="C34" s="17" t="s">
        <v>155</v>
      </c>
      <c r="D34" s="17">
        <v>47190</v>
      </c>
      <c r="E34" s="17" t="s">
        <v>137</v>
      </c>
      <c r="F34" s="17" t="s">
        <v>130</v>
      </c>
      <c r="G34" s="17">
        <v>2020</v>
      </c>
      <c r="H34" s="17">
        <v>237448052</v>
      </c>
      <c r="I34" s="17">
        <v>-224418122</v>
      </c>
      <c r="J34" s="17">
        <v>18254028</v>
      </c>
      <c r="K34" s="17">
        <v>13029930</v>
      </c>
      <c r="L34" s="17">
        <v>4687754</v>
      </c>
      <c r="M34" s="17">
        <v>79722150</v>
      </c>
      <c r="N34" s="17">
        <v>12733170</v>
      </c>
      <c r="O34" s="17">
        <v>66988980</v>
      </c>
      <c r="P34" s="17">
        <v>26056127</v>
      </c>
      <c r="Q34" s="17">
        <v>-1953302</v>
      </c>
      <c r="R34" s="17">
        <v>-5602372</v>
      </c>
      <c r="S34" s="17"/>
      <c r="T34" s="17"/>
      <c r="U34" s="17"/>
      <c r="V34" s="17"/>
    </row>
    <row r="35" spans="2:22" x14ac:dyDescent="0.25">
      <c r="B35" s="17">
        <v>4602120220</v>
      </c>
      <c r="C35" s="17" t="s">
        <v>156</v>
      </c>
      <c r="D35" s="17">
        <v>47190</v>
      </c>
      <c r="E35" s="17" t="s">
        <v>137</v>
      </c>
      <c r="F35" s="17" t="s">
        <v>130</v>
      </c>
      <c r="G35" s="17">
        <v>2020</v>
      </c>
      <c r="H35" s="17">
        <v>231761509</v>
      </c>
      <c r="I35" s="17">
        <v>-228597115</v>
      </c>
      <c r="J35" s="17">
        <v>5142394</v>
      </c>
      <c r="K35" s="17">
        <v>3164394</v>
      </c>
      <c r="L35" s="17">
        <v>3177607</v>
      </c>
      <c r="M35" s="17">
        <v>63550222</v>
      </c>
      <c r="N35" s="17">
        <v>1409215</v>
      </c>
      <c r="O35" s="17">
        <v>62141007</v>
      </c>
      <c r="P35" s="17">
        <v>7638771</v>
      </c>
      <c r="Q35" s="17">
        <v>-10490000</v>
      </c>
      <c r="R35" s="17">
        <v>7619955</v>
      </c>
      <c r="S35" s="17"/>
      <c r="T35" s="17"/>
      <c r="U35" s="17"/>
      <c r="V35" s="17"/>
    </row>
    <row r="36" spans="2:22" x14ac:dyDescent="0.25">
      <c r="B36" s="17">
        <v>4707140690</v>
      </c>
      <c r="C36" s="17" t="s">
        <v>157</v>
      </c>
      <c r="D36" s="17">
        <v>47190</v>
      </c>
      <c r="E36" s="17" t="s">
        <v>137</v>
      </c>
      <c r="F36" s="17" t="s">
        <v>130</v>
      </c>
      <c r="G36" s="17">
        <v>2020</v>
      </c>
      <c r="H36" s="17">
        <v>189364747</v>
      </c>
      <c r="I36" s="17"/>
      <c r="J36" s="17">
        <v>28971937</v>
      </c>
      <c r="K36" s="17">
        <v>28284805</v>
      </c>
      <c r="L36" s="17">
        <v>21395254</v>
      </c>
      <c r="M36" s="17">
        <v>58746011</v>
      </c>
      <c r="N36" s="17">
        <v>40661549</v>
      </c>
      <c r="O36" s="17">
        <v>18084462</v>
      </c>
      <c r="P36" s="17">
        <v>23543354</v>
      </c>
      <c r="Q36" s="17">
        <v>0</v>
      </c>
      <c r="R36" s="17">
        <v>0</v>
      </c>
      <c r="S36" s="17"/>
      <c r="T36" s="17"/>
      <c r="U36" s="17"/>
      <c r="V36" s="17"/>
    </row>
    <row r="37" spans="2:22" x14ac:dyDescent="0.25">
      <c r="B37" s="17">
        <v>5506161650</v>
      </c>
      <c r="C37" s="17" t="s">
        <v>158</v>
      </c>
      <c r="D37" s="17">
        <v>47190</v>
      </c>
      <c r="E37" s="17" t="s">
        <v>137</v>
      </c>
      <c r="F37" s="17" t="s">
        <v>130</v>
      </c>
      <c r="G37" s="17">
        <v>2018</v>
      </c>
      <c r="H37" s="17">
        <v>187418868</v>
      </c>
      <c r="I37" s="17">
        <v>-186786700</v>
      </c>
      <c r="J37" s="17">
        <v>632168</v>
      </c>
      <c r="K37" s="17"/>
      <c r="L37" s="17">
        <v>85203</v>
      </c>
      <c r="M37" s="17">
        <v>13954480</v>
      </c>
      <c r="N37" s="17">
        <v>2295333</v>
      </c>
      <c r="O37" s="17">
        <v>11659147</v>
      </c>
      <c r="P37" s="17">
        <v>-3772003</v>
      </c>
      <c r="Q37" s="17"/>
      <c r="R37" s="17">
        <v>0</v>
      </c>
      <c r="S37" s="17"/>
      <c r="T37" s="17"/>
      <c r="U37" s="17"/>
      <c r="V37" s="17"/>
    </row>
    <row r="38" spans="2:22" x14ac:dyDescent="0.25">
      <c r="B38" s="17">
        <v>6402150540</v>
      </c>
      <c r="C38" s="17" t="s">
        <v>159</v>
      </c>
      <c r="D38" s="17">
        <v>47190</v>
      </c>
      <c r="E38" s="17" t="s">
        <v>137</v>
      </c>
      <c r="F38" s="17" t="s">
        <v>130</v>
      </c>
      <c r="G38" s="17">
        <v>2020</v>
      </c>
      <c r="H38" s="17">
        <v>184267395</v>
      </c>
      <c r="I38" s="17"/>
      <c r="J38" s="17">
        <v>21214187</v>
      </c>
      <c r="K38" s="17">
        <v>20503479</v>
      </c>
      <c r="L38" s="17">
        <v>15914620</v>
      </c>
      <c r="M38" s="17">
        <v>55651711</v>
      </c>
      <c r="N38" s="17">
        <v>26071505</v>
      </c>
      <c r="O38" s="17">
        <v>29580206</v>
      </c>
      <c r="P38" s="17">
        <v>17461497</v>
      </c>
      <c r="Q38" s="17">
        <v>0</v>
      </c>
      <c r="R38" s="17">
        <v>-1665245</v>
      </c>
      <c r="S38" s="17"/>
      <c r="T38" s="17"/>
      <c r="U38" s="17"/>
      <c r="V38" s="17"/>
    </row>
    <row r="39" spans="2:22" x14ac:dyDescent="0.25">
      <c r="B39" s="17">
        <v>5504042140</v>
      </c>
      <c r="C39" s="17" t="s">
        <v>160</v>
      </c>
      <c r="D39" s="17">
        <v>47190</v>
      </c>
      <c r="E39" s="17" t="s">
        <v>137</v>
      </c>
      <c r="F39" s="17" t="s">
        <v>130</v>
      </c>
      <c r="G39" s="17">
        <v>2020</v>
      </c>
      <c r="H39" s="17">
        <v>178043568</v>
      </c>
      <c r="I39" s="17"/>
      <c r="J39" s="17">
        <v>-945152</v>
      </c>
      <c r="K39" s="17">
        <v>-945152</v>
      </c>
      <c r="L39" s="17">
        <v>-801041</v>
      </c>
      <c r="M39" s="17">
        <v>82033572</v>
      </c>
      <c r="N39" s="17">
        <v>39688797</v>
      </c>
      <c r="O39" s="17">
        <v>42344775</v>
      </c>
      <c r="P39" s="17">
        <v>-6642216</v>
      </c>
      <c r="Q39" s="17">
        <v>3500000</v>
      </c>
      <c r="R39" s="17">
        <v>0</v>
      </c>
      <c r="S39" s="17"/>
      <c r="T39" s="17"/>
      <c r="U39" s="17"/>
      <c r="V39" s="17"/>
    </row>
    <row r="40" spans="2:22" x14ac:dyDescent="0.25">
      <c r="B40" s="17">
        <v>6609861549</v>
      </c>
      <c r="C40" s="17" t="s">
        <v>161</v>
      </c>
      <c r="D40" s="17">
        <v>47190</v>
      </c>
      <c r="E40" s="17" t="s">
        <v>137</v>
      </c>
      <c r="F40" s="17" t="s">
        <v>130</v>
      </c>
      <c r="G40" s="17">
        <v>2020</v>
      </c>
      <c r="H40" s="17">
        <v>172052175</v>
      </c>
      <c r="I40" s="17">
        <v>-166082434</v>
      </c>
      <c r="J40" s="17">
        <v>7756352</v>
      </c>
      <c r="K40" s="17">
        <v>5969741</v>
      </c>
      <c r="L40" s="17">
        <v>4439438</v>
      </c>
      <c r="M40" s="17">
        <v>45217698</v>
      </c>
      <c r="N40" s="17">
        <v>6318711</v>
      </c>
      <c r="O40" s="17">
        <v>38898987</v>
      </c>
      <c r="P40" s="17">
        <v>10282165</v>
      </c>
      <c r="Q40" s="17">
        <v>-914685</v>
      </c>
      <c r="R40" s="17">
        <v>-3346170</v>
      </c>
      <c r="S40" s="17"/>
      <c r="T40" s="17"/>
      <c r="U40" s="17"/>
      <c r="V40" s="17"/>
    </row>
    <row r="41" spans="2:22" x14ac:dyDescent="0.25">
      <c r="B41" s="17">
        <v>6605141980</v>
      </c>
      <c r="C41" s="17" t="s">
        <v>162</v>
      </c>
      <c r="D41" s="17">
        <v>47190</v>
      </c>
      <c r="E41" s="17" t="s">
        <v>137</v>
      </c>
      <c r="F41" s="17" t="s">
        <v>130</v>
      </c>
      <c r="G41" s="17">
        <v>2020</v>
      </c>
      <c r="H41" s="17">
        <v>166232392</v>
      </c>
      <c r="I41" s="17">
        <v>-165234162</v>
      </c>
      <c r="J41" s="17">
        <v>1674062</v>
      </c>
      <c r="K41" s="17">
        <v>998230</v>
      </c>
      <c r="L41" s="17">
        <v>-1925538</v>
      </c>
      <c r="M41" s="17">
        <v>169381612</v>
      </c>
      <c r="N41" s="17">
        <v>936808</v>
      </c>
      <c r="O41" s="17">
        <v>168444804</v>
      </c>
      <c r="P41" s="17"/>
      <c r="Q41" s="17"/>
      <c r="R41" s="17"/>
      <c r="S41" s="17"/>
      <c r="T41" s="17"/>
      <c r="U41" s="17"/>
      <c r="V41" s="17"/>
    </row>
    <row r="42" spans="2:22" x14ac:dyDescent="0.25">
      <c r="B42" s="17">
        <v>4404051420</v>
      </c>
      <c r="C42" s="17" t="s">
        <v>163</v>
      </c>
      <c r="D42" s="17">
        <v>47190</v>
      </c>
      <c r="E42" s="17" t="s">
        <v>137</v>
      </c>
      <c r="F42" s="17" t="s">
        <v>130</v>
      </c>
      <c r="G42" s="17">
        <v>2020</v>
      </c>
      <c r="H42" s="17">
        <v>165557027</v>
      </c>
      <c r="I42" s="17">
        <v>-157318096</v>
      </c>
      <c r="J42" s="17">
        <v>8238931</v>
      </c>
      <c r="K42" s="17">
        <v>8238931</v>
      </c>
      <c r="L42" s="17">
        <v>6579349</v>
      </c>
      <c r="M42" s="17">
        <v>20932635</v>
      </c>
      <c r="N42" s="17">
        <v>6551048</v>
      </c>
      <c r="O42" s="17">
        <v>14381587</v>
      </c>
      <c r="P42" s="17"/>
      <c r="Q42" s="17"/>
      <c r="R42" s="17"/>
      <c r="S42" s="17"/>
      <c r="T42" s="17"/>
      <c r="U42" s="17"/>
      <c r="V42" s="17"/>
    </row>
    <row r="43" spans="2:22" x14ac:dyDescent="0.25">
      <c r="B43" s="17">
        <v>5203190770</v>
      </c>
      <c r="C43" s="17" t="s">
        <v>164</v>
      </c>
      <c r="D43" s="17">
        <v>47190</v>
      </c>
      <c r="E43" s="17" t="s">
        <v>137</v>
      </c>
      <c r="F43" s="17" t="s">
        <v>130</v>
      </c>
      <c r="G43" s="17">
        <v>2020</v>
      </c>
      <c r="H43" s="17">
        <v>161175546</v>
      </c>
      <c r="I43" s="17">
        <v>-142363387</v>
      </c>
      <c r="J43" s="17">
        <v>18812159</v>
      </c>
      <c r="K43" s="17">
        <v>18812159</v>
      </c>
      <c r="L43" s="17">
        <v>13597022</v>
      </c>
      <c r="M43" s="17">
        <v>71095510</v>
      </c>
      <c r="N43" s="17">
        <v>18212184</v>
      </c>
      <c r="O43" s="17">
        <v>52883326</v>
      </c>
      <c r="P43" s="17">
        <v>7890978</v>
      </c>
      <c r="Q43" s="17">
        <v>-600000</v>
      </c>
      <c r="R43" s="17">
        <v>4050876</v>
      </c>
      <c r="S43" s="17"/>
      <c r="T43" s="17"/>
      <c r="U43" s="17"/>
      <c r="V43" s="17"/>
    </row>
    <row r="44" spans="2:22" x14ac:dyDescent="0.25">
      <c r="B44" s="17">
        <v>4305161320</v>
      </c>
      <c r="C44" s="17" t="s">
        <v>165</v>
      </c>
      <c r="D44" s="17">
        <v>47190</v>
      </c>
      <c r="E44" s="17" t="s">
        <v>137</v>
      </c>
      <c r="F44" s="17" t="s">
        <v>130</v>
      </c>
      <c r="G44" s="17">
        <v>2020</v>
      </c>
      <c r="H44" s="17">
        <v>151098355</v>
      </c>
      <c r="I44" s="17">
        <v>-124752013</v>
      </c>
      <c r="J44" s="17">
        <v>32715082</v>
      </c>
      <c r="K44" s="17">
        <v>26346342</v>
      </c>
      <c r="L44" s="17">
        <v>24975780</v>
      </c>
      <c r="M44" s="17">
        <v>31647834</v>
      </c>
      <c r="N44" s="17">
        <v>22078938</v>
      </c>
      <c r="O44" s="17">
        <v>9568895</v>
      </c>
      <c r="P44" s="17"/>
      <c r="Q44" s="17"/>
      <c r="R44" s="17"/>
      <c r="S44" s="17"/>
      <c r="T44" s="17"/>
      <c r="U44" s="17"/>
      <c r="V44" s="17"/>
    </row>
    <row r="45" spans="2:22" x14ac:dyDescent="0.25">
      <c r="B45" s="17">
        <v>5602062400</v>
      </c>
      <c r="C45" s="17" t="s">
        <v>166</v>
      </c>
      <c r="D45" s="17">
        <v>47190</v>
      </c>
      <c r="E45" s="17" t="s">
        <v>137</v>
      </c>
      <c r="F45" s="17" t="s">
        <v>130</v>
      </c>
      <c r="G45" s="17">
        <v>2020</v>
      </c>
      <c r="H45" s="17">
        <v>149252747</v>
      </c>
      <c r="I45" s="17"/>
      <c r="J45" s="17">
        <v>6352392</v>
      </c>
      <c r="K45" s="17">
        <v>4498961</v>
      </c>
      <c r="L45" s="17">
        <v>3099935</v>
      </c>
      <c r="M45" s="17">
        <v>32143202</v>
      </c>
      <c r="N45" s="17">
        <v>-7048821</v>
      </c>
      <c r="O45" s="17">
        <v>39192023</v>
      </c>
      <c r="P45" s="17"/>
      <c r="Q45" s="17"/>
      <c r="R45" s="17"/>
      <c r="S45" s="17"/>
      <c r="T45" s="17"/>
      <c r="U45" s="17"/>
      <c r="V45" s="17"/>
    </row>
    <row r="46" spans="2:22" x14ac:dyDescent="0.25">
      <c r="B46" s="17">
        <v>7105131200</v>
      </c>
      <c r="C46" s="17" t="s">
        <v>167</v>
      </c>
      <c r="D46" s="17">
        <v>47190</v>
      </c>
      <c r="E46" s="17" t="s">
        <v>137</v>
      </c>
      <c r="F46" s="17" t="s">
        <v>130</v>
      </c>
      <c r="G46" s="17">
        <v>2019</v>
      </c>
      <c r="H46" s="17">
        <v>141615888</v>
      </c>
      <c r="I46" s="17"/>
      <c r="J46" s="17">
        <v>33508656</v>
      </c>
      <c r="K46" s="17">
        <v>33399600</v>
      </c>
      <c r="L46" s="17">
        <v>26336317</v>
      </c>
      <c r="M46" s="17">
        <v>67116605</v>
      </c>
      <c r="N46" s="17">
        <v>59564079</v>
      </c>
      <c r="O46" s="17">
        <v>7552526</v>
      </c>
      <c r="P46" s="17">
        <v>-38597831</v>
      </c>
      <c r="Q46" s="17">
        <v>25040000</v>
      </c>
      <c r="R46" s="17">
        <v>0</v>
      </c>
      <c r="S46" s="17"/>
      <c r="T46" s="17"/>
      <c r="U46" s="17"/>
      <c r="V46" s="17"/>
    </row>
    <row r="47" spans="2:22" x14ac:dyDescent="0.25">
      <c r="B47" s="17">
        <v>6808061360</v>
      </c>
      <c r="C47" s="17" t="s">
        <v>168</v>
      </c>
      <c r="D47" s="17">
        <v>47190</v>
      </c>
      <c r="E47" s="17" t="s">
        <v>137</v>
      </c>
      <c r="F47" s="17" t="s">
        <v>130</v>
      </c>
      <c r="G47" s="17">
        <v>2020</v>
      </c>
      <c r="H47" s="17">
        <v>132746513</v>
      </c>
      <c r="I47" s="17">
        <v>-140301417</v>
      </c>
      <c r="J47" s="17">
        <v>-6443724</v>
      </c>
      <c r="K47" s="17">
        <v>-7554904</v>
      </c>
      <c r="L47" s="17">
        <v>-11444583</v>
      </c>
      <c r="M47" s="17">
        <v>28126447</v>
      </c>
      <c r="N47" s="17">
        <v>-130955007</v>
      </c>
      <c r="O47" s="17">
        <v>159081454</v>
      </c>
      <c r="P47" s="17"/>
      <c r="Q47" s="17"/>
      <c r="R47" s="17"/>
      <c r="S47" s="17"/>
      <c r="T47" s="17"/>
      <c r="U47" s="17"/>
      <c r="V47" s="17"/>
    </row>
    <row r="48" spans="2:22" x14ac:dyDescent="0.25">
      <c r="B48" s="17">
        <v>5203151600</v>
      </c>
      <c r="C48" s="17" t="s">
        <v>169</v>
      </c>
      <c r="D48" s="17">
        <v>47190</v>
      </c>
      <c r="E48" s="17" t="s">
        <v>137</v>
      </c>
      <c r="F48" s="17" t="s">
        <v>130</v>
      </c>
      <c r="G48" s="17">
        <v>2017</v>
      </c>
      <c r="H48" s="17">
        <v>131008123</v>
      </c>
      <c r="I48" s="17"/>
      <c r="J48" s="17">
        <v>25575442</v>
      </c>
      <c r="K48" s="17">
        <v>24467654</v>
      </c>
      <c r="L48" s="17">
        <v>19203196</v>
      </c>
      <c r="M48" s="17">
        <v>76267850</v>
      </c>
      <c r="N48" s="17">
        <v>45092059</v>
      </c>
      <c r="O48" s="17">
        <v>31175791</v>
      </c>
      <c r="P48" s="17">
        <v>41395701</v>
      </c>
      <c r="Q48" s="17">
        <v>0</v>
      </c>
      <c r="R48" s="17">
        <v>-20000000</v>
      </c>
      <c r="S48" s="17"/>
      <c r="T48" s="17"/>
      <c r="U48" s="17"/>
      <c r="V48" s="17"/>
    </row>
    <row r="49" spans="2:22" x14ac:dyDescent="0.25">
      <c r="B49" s="17">
        <v>6005140910</v>
      </c>
      <c r="C49" s="17" t="s">
        <v>170</v>
      </c>
      <c r="D49" s="17">
        <v>47190</v>
      </c>
      <c r="E49" s="17" t="s">
        <v>137</v>
      </c>
      <c r="F49" s="17" t="s">
        <v>130</v>
      </c>
      <c r="G49" s="17">
        <v>2020</v>
      </c>
      <c r="H49" s="17">
        <v>129000528</v>
      </c>
      <c r="I49" s="17">
        <v>-119667922</v>
      </c>
      <c r="J49" s="17">
        <v>9536382</v>
      </c>
      <c r="K49" s="17">
        <v>9332606</v>
      </c>
      <c r="L49" s="17">
        <v>7390000</v>
      </c>
      <c r="M49" s="17">
        <v>39480491</v>
      </c>
      <c r="N49" s="17">
        <v>33557971</v>
      </c>
      <c r="O49" s="17">
        <v>5922520</v>
      </c>
      <c r="P49" s="17">
        <v>5167943</v>
      </c>
      <c r="Q49" s="17">
        <v>0</v>
      </c>
      <c r="R49" s="17">
        <v>-3000000</v>
      </c>
      <c r="S49" s="17"/>
      <c r="T49" s="17"/>
      <c r="U49" s="17"/>
      <c r="V49" s="17"/>
    </row>
    <row r="50" spans="2:22" x14ac:dyDescent="0.25">
      <c r="B50" s="17">
        <v>4710150750</v>
      </c>
      <c r="C50" s="17" t="s">
        <v>171</v>
      </c>
      <c r="D50" s="17">
        <v>47190</v>
      </c>
      <c r="E50" s="17" t="s">
        <v>137</v>
      </c>
      <c r="F50" s="17" t="s">
        <v>130</v>
      </c>
      <c r="G50" s="17">
        <v>2020</v>
      </c>
      <c r="H50" s="17">
        <v>123894606</v>
      </c>
      <c r="I50" s="17">
        <v>-112772950</v>
      </c>
      <c r="J50" s="17">
        <v>11607656</v>
      </c>
      <c r="K50" s="17">
        <v>11121656</v>
      </c>
      <c r="L50" s="17">
        <v>7852934</v>
      </c>
      <c r="M50" s="17">
        <v>44653560</v>
      </c>
      <c r="N50" s="17">
        <v>20786887</v>
      </c>
      <c r="O50" s="17">
        <v>23866673</v>
      </c>
      <c r="P50" s="17">
        <v>8822272</v>
      </c>
      <c r="Q50" s="17">
        <v>-478642</v>
      </c>
      <c r="R50" s="17">
        <v>-4511644</v>
      </c>
      <c r="S50" s="17"/>
      <c r="T50" s="17"/>
      <c r="U50" s="17"/>
      <c r="V50" s="17"/>
    </row>
    <row r="51" spans="2:22" x14ac:dyDescent="0.25">
      <c r="B51" s="17">
        <v>5204911399</v>
      </c>
      <c r="C51" s="17" t="s">
        <v>172</v>
      </c>
      <c r="D51" s="17">
        <v>47190</v>
      </c>
      <c r="E51" s="17" t="s">
        <v>137</v>
      </c>
      <c r="F51" s="17" t="s">
        <v>130</v>
      </c>
      <c r="G51" s="17">
        <v>2020</v>
      </c>
      <c r="H51" s="17">
        <v>121967599</v>
      </c>
      <c r="I51" s="17"/>
      <c r="J51" s="17">
        <v>8348471</v>
      </c>
      <c r="K51" s="17">
        <v>4021610</v>
      </c>
      <c r="L51" s="17">
        <v>-3309768</v>
      </c>
      <c r="M51" s="17">
        <v>151652440</v>
      </c>
      <c r="N51" s="17">
        <v>-2183280</v>
      </c>
      <c r="O51" s="17">
        <v>153835720</v>
      </c>
      <c r="P51" s="17">
        <v>-43199409</v>
      </c>
      <c r="Q51" s="17">
        <v>-370000</v>
      </c>
      <c r="R51" s="17">
        <v>-7365606</v>
      </c>
      <c r="S51" s="17"/>
      <c r="T51" s="17"/>
      <c r="U51" s="17"/>
      <c r="V51" s="17"/>
    </row>
    <row r="52" spans="2:22" x14ac:dyDescent="0.25">
      <c r="B52" s="17">
        <v>6704170850</v>
      </c>
      <c r="C52" s="17" t="s">
        <v>173</v>
      </c>
      <c r="D52" s="17">
        <v>47190</v>
      </c>
      <c r="E52" s="17" t="s">
        <v>137</v>
      </c>
      <c r="F52" s="17" t="s">
        <v>130</v>
      </c>
      <c r="G52" s="17">
        <v>2019</v>
      </c>
      <c r="H52" s="17">
        <v>117097126</v>
      </c>
      <c r="I52" s="17">
        <v>-79751485</v>
      </c>
      <c r="J52" s="17">
        <v>37345641</v>
      </c>
      <c r="K52" s="17">
        <v>37345641</v>
      </c>
      <c r="L52" s="17">
        <v>29585192</v>
      </c>
      <c r="M52" s="17">
        <v>102730886</v>
      </c>
      <c r="N52" s="17">
        <v>22533881</v>
      </c>
      <c r="O52" s="17">
        <v>80197005</v>
      </c>
      <c r="P52" s="17"/>
      <c r="Q52" s="17"/>
      <c r="R52" s="17"/>
      <c r="S52" s="17"/>
      <c r="T52" s="17"/>
      <c r="U52" s="17"/>
      <c r="V52" s="17"/>
    </row>
    <row r="53" spans="2:22" x14ac:dyDescent="0.25">
      <c r="B53" s="17">
        <v>7012110300</v>
      </c>
      <c r="C53" s="17" t="s">
        <v>174</v>
      </c>
      <c r="D53" s="17">
        <v>47190</v>
      </c>
      <c r="E53" s="17" t="s">
        <v>137</v>
      </c>
      <c r="F53" s="17" t="s">
        <v>130</v>
      </c>
      <c r="G53" s="17">
        <v>2020</v>
      </c>
      <c r="H53" s="17">
        <v>116945195</v>
      </c>
      <c r="I53" s="17">
        <v>-106769322</v>
      </c>
      <c r="J53" s="17">
        <v>11220127</v>
      </c>
      <c r="K53" s="17">
        <v>10175873</v>
      </c>
      <c r="L53" s="17">
        <v>9872914</v>
      </c>
      <c r="M53" s="17">
        <v>21743903</v>
      </c>
      <c r="N53" s="17">
        <v>-38527081</v>
      </c>
      <c r="O53" s="17">
        <v>60270984</v>
      </c>
      <c r="P53" s="17">
        <v>1009421</v>
      </c>
      <c r="Q53" s="17">
        <v>0</v>
      </c>
      <c r="R53" s="17">
        <v>-1009421</v>
      </c>
      <c r="S53" s="17"/>
      <c r="T53" s="17"/>
      <c r="U53" s="17"/>
      <c r="V53" s="17"/>
    </row>
    <row r="54" spans="2:22" x14ac:dyDescent="0.25">
      <c r="B54" s="17">
        <v>4404140440</v>
      </c>
      <c r="C54" s="17" t="s">
        <v>175</v>
      </c>
      <c r="D54" s="17">
        <v>47190</v>
      </c>
      <c r="E54" s="17" t="s">
        <v>137</v>
      </c>
      <c r="F54" s="17" t="s">
        <v>130</v>
      </c>
      <c r="G54" s="17">
        <v>2020</v>
      </c>
      <c r="H54" s="17">
        <v>116733329</v>
      </c>
      <c r="I54" s="17">
        <v>-115660351</v>
      </c>
      <c r="J54" s="17">
        <v>1602978</v>
      </c>
      <c r="K54" s="17">
        <v>1072978</v>
      </c>
      <c r="L54" s="17">
        <v>716007</v>
      </c>
      <c r="M54" s="17">
        <v>33056119</v>
      </c>
      <c r="N54" s="17">
        <v>20044407</v>
      </c>
      <c r="O54" s="17">
        <v>13011712</v>
      </c>
      <c r="P54" s="17"/>
      <c r="Q54" s="17"/>
      <c r="R54" s="17"/>
      <c r="S54" s="17"/>
      <c r="T54" s="17"/>
      <c r="U54" s="17"/>
      <c r="V54" s="17"/>
    </row>
    <row r="55" spans="2:22" x14ac:dyDescent="0.25">
      <c r="B55" s="17">
        <v>5210111300</v>
      </c>
      <c r="C55" s="17" t="s">
        <v>176</v>
      </c>
      <c r="D55" s="17">
        <v>47190</v>
      </c>
      <c r="E55" s="17" t="s">
        <v>137</v>
      </c>
      <c r="F55" s="17" t="s">
        <v>130</v>
      </c>
      <c r="G55" s="17">
        <v>2020</v>
      </c>
      <c r="H55" s="17">
        <v>113395250</v>
      </c>
      <c r="I55" s="17">
        <v>-108742332</v>
      </c>
      <c r="J55" s="17">
        <v>4785338</v>
      </c>
      <c r="K55" s="17">
        <v>4652918</v>
      </c>
      <c r="L55" s="17">
        <v>3763131</v>
      </c>
      <c r="M55" s="17">
        <v>18661365</v>
      </c>
      <c r="N55" s="17">
        <v>13465174</v>
      </c>
      <c r="O55" s="17">
        <v>5196191</v>
      </c>
      <c r="P55" s="17"/>
      <c r="Q55" s="17"/>
      <c r="R55" s="17"/>
      <c r="S55" s="17"/>
      <c r="T55" s="17"/>
      <c r="U55" s="17"/>
      <c r="V55" s="17"/>
    </row>
    <row r="56" spans="2:22" x14ac:dyDescent="0.25">
      <c r="B56" s="17">
        <v>5912033710</v>
      </c>
      <c r="C56" s="17" t="s">
        <v>177</v>
      </c>
      <c r="D56" s="17">
        <v>47190</v>
      </c>
      <c r="E56" s="17" t="s">
        <v>137</v>
      </c>
      <c r="F56" s="17" t="s">
        <v>130</v>
      </c>
      <c r="G56" s="17">
        <v>2015</v>
      </c>
      <c r="H56" s="17">
        <v>112630079</v>
      </c>
      <c r="I56" s="17">
        <v>-112165203</v>
      </c>
      <c r="J56" s="17">
        <v>497955</v>
      </c>
      <c r="K56" s="17"/>
      <c r="L56" s="17">
        <v>-107194</v>
      </c>
      <c r="M56" s="17">
        <v>48007527</v>
      </c>
      <c r="N56" s="17">
        <v>8158326</v>
      </c>
      <c r="O56" s="17">
        <v>39849201</v>
      </c>
      <c r="P56" s="17">
        <v>-33636</v>
      </c>
      <c r="Q56" s="17">
        <v>0</v>
      </c>
      <c r="R56" s="17">
        <v>0</v>
      </c>
      <c r="S56" s="17"/>
      <c r="T56" s="17"/>
      <c r="U56" s="17"/>
      <c r="V56" s="17"/>
    </row>
    <row r="57" spans="2:22" x14ac:dyDescent="0.25">
      <c r="B57" s="17">
        <v>5307161120</v>
      </c>
      <c r="C57" s="17" t="s">
        <v>178</v>
      </c>
      <c r="D57" s="17">
        <v>47190</v>
      </c>
      <c r="E57" s="17" t="s">
        <v>137</v>
      </c>
      <c r="F57" s="17" t="s">
        <v>130</v>
      </c>
      <c r="G57" s="17">
        <v>2020</v>
      </c>
      <c r="H57" s="17">
        <v>108173658</v>
      </c>
      <c r="I57" s="17">
        <v>-112702092</v>
      </c>
      <c r="J57" s="17">
        <v>288292</v>
      </c>
      <c r="K57" s="17">
        <v>-4528434</v>
      </c>
      <c r="L57" s="17">
        <v>-5418004</v>
      </c>
      <c r="M57" s="17">
        <v>44911142</v>
      </c>
      <c r="N57" s="17">
        <v>8911441</v>
      </c>
      <c r="O57" s="17">
        <v>35999701</v>
      </c>
      <c r="P57" s="17">
        <v>-7412791</v>
      </c>
      <c r="Q57" s="17">
        <v>-20526222</v>
      </c>
      <c r="R57" s="17">
        <v>26996395</v>
      </c>
      <c r="S57" s="17"/>
      <c r="T57" s="17"/>
      <c r="U57" s="17"/>
      <c r="V57" s="17"/>
    </row>
    <row r="58" spans="2:22" x14ac:dyDescent="0.25">
      <c r="B58" s="17">
        <v>5303140490</v>
      </c>
      <c r="C58" s="17" t="s">
        <v>179</v>
      </c>
      <c r="D58" s="17">
        <v>47190</v>
      </c>
      <c r="E58" s="17" t="s">
        <v>137</v>
      </c>
      <c r="F58" s="17" t="s">
        <v>130</v>
      </c>
      <c r="G58" s="17">
        <v>2020</v>
      </c>
      <c r="H58" s="17">
        <v>102206497</v>
      </c>
      <c r="I58" s="17">
        <v>-85874731</v>
      </c>
      <c r="J58" s="17">
        <v>18405201</v>
      </c>
      <c r="K58" s="17">
        <v>16331766</v>
      </c>
      <c r="L58" s="17">
        <v>11394263</v>
      </c>
      <c r="M58" s="17">
        <v>67680158</v>
      </c>
      <c r="N58" s="17">
        <v>12507874</v>
      </c>
      <c r="O58" s="17">
        <v>55172284</v>
      </c>
      <c r="P58" s="17"/>
      <c r="Q58" s="17"/>
      <c r="R58" s="17"/>
      <c r="S58" s="17"/>
      <c r="T58" s="17"/>
      <c r="U58" s="17"/>
      <c r="V58" s="17"/>
    </row>
    <row r="59" spans="2:22" x14ac:dyDescent="0.25">
      <c r="B59" s="17">
        <v>6708710459</v>
      </c>
      <c r="C59" s="17" t="s">
        <v>180</v>
      </c>
      <c r="D59" s="17">
        <v>47190</v>
      </c>
      <c r="E59" s="17" t="s">
        <v>137</v>
      </c>
      <c r="F59" s="17" t="s">
        <v>130</v>
      </c>
      <c r="G59" s="17">
        <v>2020</v>
      </c>
      <c r="H59" s="17">
        <v>99281150</v>
      </c>
      <c r="I59" s="17"/>
      <c r="J59" s="17">
        <v>3645978</v>
      </c>
      <c r="K59" s="17">
        <v>-31753</v>
      </c>
      <c r="L59" s="17">
        <v>-2126878</v>
      </c>
      <c r="M59" s="17">
        <v>39864174</v>
      </c>
      <c r="N59" s="17">
        <v>-1168703</v>
      </c>
      <c r="O59" s="17">
        <v>41032877</v>
      </c>
      <c r="P59" s="17"/>
      <c r="Q59" s="17"/>
      <c r="R59" s="17"/>
      <c r="S59" s="17"/>
      <c r="T59" s="17"/>
      <c r="U59" s="17"/>
      <c r="V59" s="17"/>
    </row>
    <row r="60" spans="2:22" x14ac:dyDescent="0.25">
      <c r="B60" s="17">
        <v>7012995319</v>
      </c>
      <c r="C60" s="17" t="s">
        <v>181</v>
      </c>
      <c r="D60" s="17">
        <v>47190</v>
      </c>
      <c r="E60" s="17" t="s">
        <v>137</v>
      </c>
      <c r="F60" s="17" t="s">
        <v>130</v>
      </c>
      <c r="G60" s="17">
        <v>2020</v>
      </c>
      <c r="H60" s="17">
        <v>98888732</v>
      </c>
      <c r="I60" s="17">
        <v>-99884645</v>
      </c>
      <c r="J60" s="17">
        <v>5234992</v>
      </c>
      <c r="K60" s="17">
        <v>-995913</v>
      </c>
      <c r="L60" s="17">
        <v>-1626953</v>
      </c>
      <c r="M60" s="17">
        <v>101101369</v>
      </c>
      <c r="N60" s="17">
        <v>-10257766</v>
      </c>
      <c r="O60" s="17">
        <v>111359135</v>
      </c>
      <c r="P60" s="17">
        <v>22726231</v>
      </c>
      <c r="Q60" s="17">
        <v>-10244261</v>
      </c>
      <c r="R60" s="17">
        <v>-12639073</v>
      </c>
      <c r="S60" s="17"/>
      <c r="T60" s="17"/>
      <c r="U60" s="17"/>
      <c r="V60" s="17"/>
    </row>
    <row r="61" spans="2:22" x14ac:dyDescent="0.25">
      <c r="B61" s="17">
        <v>5603170850</v>
      </c>
      <c r="C61" s="17" t="s">
        <v>182</v>
      </c>
      <c r="D61" s="17">
        <v>47190</v>
      </c>
      <c r="E61" s="17" t="s">
        <v>137</v>
      </c>
      <c r="F61" s="17" t="s">
        <v>130</v>
      </c>
      <c r="G61" s="17">
        <v>2020</v>
      </c>
      <c r="H61" s="17">
        <v>95837703</v>
      </c>
      <c r="I61" s="17">
        <v>-94534972</v>
      </c>
      <c r="J61" s="17">
        <v>1503000</v>
      </c>
      <c r="K61" s="17">
        <v>1302731</v>
      </c>
      <c r="L61" s="17">
        <v>513723</v>
      </c>
      <c r="M61" s="17">
        <v>8063412</v>
      </c>
      <c r="N61" s="17">
        <v>6506671</v>
      </c>
      <c r="O61" s="17">
        <v>1556741</v>
      </c>
      <c r="P61" s="17"/>
      <c r="Q61" s="17"/>
      <c r="R61" s="17"/>
      <c r="S61" s="17"/>
      <c r="T61" s="17"/>
      <c r="U61" s="17"/>
      <c r="V61" s="17"/>
    </row>
    <row r="62" spans="2:22" x14ac:dyDescent="0.25">
      <c r="B62" s="17">
        <v>4603180760</v>
      </c>
      <c r="C62" s="17" t="s">
        <v>183</v>
      </c>
      <c r="D62" s="17">
        <v>47190</v>
      </c>
      <c r="E62" s="17" t="s">
        <v>137</v>
      </c>
      <c r="F62" s="17" t="s">
        <v>130</v>
      </c>
      <c r="G62" s="17">
        <v>2020</v>
      </c>
      <c r="H62" s="17">
        <v>95104838</v>
      </c>
      <c r="I62" s="17">
        <v>-92523956</v>
      </c>
      <c r="J62" s="17">
        <v>4807659</v>
      </c>
      <c r="K62" s="17">
        <v>2580882</v>
      </c>
      <c r="L62" s="17">
        <v>-275861</v>
      </c>
      <c r="M62" s="17">
        <v>48142751</v>
      </c>
      <c r="N62" s="17">
        <v>-8451874</v>
      </c>
      <c r="O62" s="17">
        <v>56594625</v>
      </c>
      <c r="P62" s="17">
        <v>2961682</v>
      </c>
      <c r="Q62" s="17">
        <v>0</v>
      </c>
      <c r="R62" s="17">
        <v>-3169627</v>
      </c>
      <c r="S62" s="17"/>
      <c r="T62" s="17"/>
      <c r="U62" s="17"/>
      <c r="V62" s="17"/>
    </row>
    <row r="63" spans="2:22" x14ac:dyDescent="0.25">
      <c r="B63" s="17">
        <v>5802110540</v>
      </c>
      <c r="C63" s="17" t="s">
        <v>184</v>
      </c>
      <c r="D63" s="17">
        <v>47190</v>
      </c>
      <c r="E63" s="17" t="s">
        <v>137</v>
      </c>
      <c r="F63" s="17" t="s">
        <v>130</v>
      </c>
      <c r="G63" s="17">
        <v>2020</v>
      </c>
      <c r="H63" s="17">
        <v>92571255</v>
      </c>
      <c r="I63" s="17">
        <v>-91856955</v>
      </c>
      <c r="J63" s="17">
        <v>753884</v>
      </c>
      <c r="K63" s="17">
        <v>714300</v>
      </c>
      <c r="L63" s="17">
        <v>-12699453</v>
      </c>
      <c r="M63" s="17">
        <v>101558388</v>
      </c>
      <c r="N63" s="17">
        <v>91757414</v>
      </c>
      <c r="O63" s="17">
        <v>9800975</v>
      </c>
      <c r="P63" s="17">
        <v>17379925</v>
      </c>
      <c r="Q63" s="17">
        <v>0</v>
      </c>
      <c r="R63" s="17">
        <v>0</v>
      </c>
      <c r="S63" s="17"/>
      <c r="T63" s="17"/>
      <c r="U63" s="17"/>
      <c r="V63" s="17"/>
    </row>
    <row r="64" spans="2:22" x14ac:dyDescent="0.25">
      <c r="B64" s="17">
        <v>4401130870</v>
      </c>
      <c r="C64" s="17" t="s">
        <v>185</v>
      </c>
      <c r="D64" s="17">
        <v>47190</v>
      </c>
      <c r="E64" s="17" t="s">
        <v>137</v>
      </c>
      <c r="F64" s="17" t="s">
        <v>130</v>
      </c>
      <c r="G64" s="17">
        <v>2020</v>
      </c>
      <c r="H64" s="17">
        <v>91095779</v>
      </c>
      <c r="I64" s="17">
        <v>-87189975</v>
      </c>
      <c r="J64" s="17">
        <v>6053395</v>
      </c>
      <c r="K64" s="17">
        <v>3905804</v>
      </c>
      <c r="L64" s="17">
        <v>-5374646</v>
      </c>
      <c r="M64" s="17">
        <v>28493170</v>
      </c>
      <c r="N64" s="17">
        <v>861979</v>
      </c>
      <c r="O64" s="17">
        <v>27631191</v>
      </c>
      <c r="P64" s="17">
        <v>3609494</v>
      </c>
      <c r="Q64" s="17">
        <v>-4366726</v>
      </c>
      <c r="R64" s="17">
        <v>-400934</v>
      </c>
      <c r="S64" s="17"/>
      <c r="T64" s="17"/>
      <c r="U64" s="17"/>
      <c r="V64" s="17"/>
    </row>
    <row r="65" spans="2:22" x14ac:dyDescent="0.25">
      <c r="B65" s="17">
        <v>5608050390</v>
      </c>
      <c r="C65" s="17" t="s">
        <v>186</v>
      </c>
      <c r="D65" s="17">
        <v>47190</v>
      </c>
      <c r="E65" s="17" t="s">
        <v>137</v>
      </c>
      <c r="F65" s="17" t="s">
        <v>130</v>
      </c>
      <c r="G65" s="17">
        <v>2020</v>
      </c>
      <c r="H65" s="17">
        <v>88363037</v>
      </c>
      <c r="I65" s="17">
        <v>-86085133</v>
      </c>
      <c r="J65" s="17">
        <v>3791274</v>
      </c>
      <c r="K65" s="17">
        <v>2277904</v>
      </c>
      <c r="L65" s="17">
        <v>2598457</v>
      </c>
      <c r="M65" s="17">
        <v>28226231</v>
      </c>
      <c r="N65" s="17">
        <v>-8518469</v>
      </c>
      <c r="O65" s="17">
        <v>36744700</v>
      </c>
      <c r="P65" s="17">
        <v>7805397</v>
      </c>
      <c r="Q65" s="17">
        <v>-4000000</v>
      </c>
      <c r="R65" s="17">
        <v>-1462129</v>
      </c>
      <c r="S65" s="17"/>
      <c r="T65" s="17"/>
      <c r="U65" s="17"/>
      <c r="V65" s="17"/>
    </row>
    <row r="66" spans="2:22" x14ac:dyDescent="0.25">
      <c r="B66" s="17">
        <v>5612023380</v>
      </c>
      <c r="C66" s="17" t="s">
        <v>187</v>
      </c>
      <c r="D66" s="17">
        <v>47190</v>
      </c>
      <c r="E66" s="17" t="s">
        <v>137</v>
      </c>
      <c r="F66" s="17" t="s">
        <v>130</v>
      </c>
      <c r="G66" s="17">
        <v>2017</v>
      </c>
      <c r="H66" s="17">
        <v>87957793</v>
      </c>
      <c r="I66" s="17"/>
      <c r="J66" s="17">
        <v>3010575</v>
      </c>
      <c r="K66" s="17">
        <v>2186387</v>
      </c>
      <c r="L66" s="17">
        <v>1700997</v>
      </c>
      <c r="M66" s="17">
        <v>19136721</v>
      </c>
      <c r="N66" s="17">
        <v>2946460</v>
      </c>
      <c r="O66" s="17">
        <v>16190261</v>
      </c>
      <c r="P66" s="17">
        <v>682197</v>
      </c>
      <c r="Q66" s="17">
        <v>-4947010</v>
      </c>
      <c r="R66" s="17">
        <v>2708592</v>
      </c>
      <c r="S66" s="17"/>
      <c r="T66" s="17"/>
      <c r="U66" s="17"/>
      <c r="V66" s="17"/>
    </row>
    <row r="67" spans="2:22" x14ac:dyDescent="0.25">
      <c r="B67" s="17">
        <v>5201151610</v>
      </c>
      <c r="C67" s="17" t="s">
        <v>188</v>
      </c>
      <c r="D67" s="17">
        <v>47190</v>
      </c>
      <c r="E67" s="17" t="s">
        <v>137</v>
      </c>
      <c r="F67" s="17" t="s">
        <v>130</v>
      </c>
      <c r="G67" s="17">
        <v>2020</v>
      </c>
      <c r="H67" s="17">
        <v>86236100</v>
      </c>
      <c r="I67" s="17">
        <v>-154394747</v>
      </c>
      <c r="J67" s="17">
        <v>-60861673</v>
      </c>
      <c r="K67" s="17">
        <v>-68158647</v>
      </c>
      <c r="L67" s="17">
        <v>-93655642</v>
      </c>
      <c r="M67" s="17">
        <v>80707333</v>
      </c>
      <c r="N67" s="17">
        <v>-207565528</v>
      </c>
      <c r="O67" s="17">
        <v>288272861</v>
      </c>
      <c r="P67" s="17"/>
      <c r="Q67" s="17"/>
      <c r="R67" s="17"/>
      <c r="S67" s="17"/>
      <c r="T67" s="17"/>
      <c r="U67" s="17"/>
      <c r="V67" s="17"/>
    </row>
    <row r="68" spans="2:22" x14ac:dyDescent="0.25">
      <c r="B68" s="17">
        <v>4203922229</v>
      </c>
      <c r="C68" s="17" t="s">
        <v>189</v>
      </c>
      <c r="D68" s="17">
        <v>47190</v>
      </c>
      <c r="E68" s="17" t="s">
        <v>137</v>
      </c>
      <c r="F68" s="17" t="s">
        <v>130</v>
      </c>
      <c r="G68" s="17">
        <v>2020</v>
      </c>
      <c r="H68" s="17">
        <v>85878693</v>
      </c>
      <c r="I68" s="17">
        <v>-76025508</v>
      </c>
      <c r="J68" s="17">
        <v>10669041</v>
      </c>
      <c r="K68" s="17">
        <v>9853185</v>
      </c>
      <c r="L68" s="17">
        <v>7276259</v>
      </c>
      <c r="M68" s="17">
        <v>43765358</v>
      </c>
      <c r="N68" s="17">
        <v>12629332</v>
      </c>
      <c r="O68" s="17">
        <v>31136026</v>
      </c>
      <c r="P68" s="17"/>
      <c r="Q68" s="17"/>
      <c r="R68" s="17"/>
      <c r="S68" s="17"/>
      <c r="T68" s="17"/>
      <c r="U68" s="17"/>
      <c r="V68" s="17"/>
    </row>
    <row r="69" spans="2:22" x14ac:dyDescent="0.25">
      <c r="B69" s="17">
        <v>5905060360</v>
      </c>
      <c r="C69" s="17" t="s">
        <v>190</v>
      </c>
      <c r="D69" s="17">
        <v>47190</v>
      </c>
      <c r="E69" s="17" t="s">
        <v>137</v>
      </c>
      <c r="F69" s="17" t="s">
        <v>130</v>
      </c>
      <c r="G69" s="17">
        <v>2020</v>
      </c>
      <c r="H69" s="17">
        <v>85709517</v>
      </c>
      <c r="I69" s="17">
        <v>-78588129</v>
      </c>
      <c r="J69" s="17">
        <v>9425256</v>
      </c>
      <c r="K69" s="17">
        <v>7121388</v>
      </c>
      <c r="L69" s="17">
        <v>5196393</v>
      </c>
      <c r="M69" s="17">
        <v>63030208</v>
      </c>
      <c r="N69" s="17">
        <v>45080350</v>
      </c>
      <c r="O69" s="17">
        <v>17949858</v>
      </c>
      <c r="P69" s="17">
        <v>525504</v>
      </c>
      <c r="Q69" s="17"/>
      <c r="R69" s="17">
        <v>616240</v>
      </c>
      <c r="S69" s="17"/>
      <c r="T69" s="17"/>
      <c r="U69" s="17"/>
      <c r="V69" s="17"/>
    </row>
    <row r="70" spans="2:22" x14ac:dyDescent="0.25">
      <c r="B70" s="17">
        <v>5002872419</v>
      </c>
      <c r="C70" s="17" t="s">
        <v>191</v>
      </c>
      <c r="D70" s="17">
        <v>47190</v>
      </c>
      <c r="E70" s="17" t="s">
        <v>137</v>
      </c>
      <c r="F70" s="17" t="s">
        <v>130</v>
      </c>
      <c r="G70" s="17">
        <v>2020</v>
      </c>
      <c r="H70" s="17">
        <v>80416752</v>
      </c>
      <c r="I70" s="17"/>
      <c r="J70" s="17">
        <v>15678114</v>
      </c>
      <c r="K70" s="17">
        <v>8839231</v>
      </c>
      <c r="L70" s="17">
        <v>-3850082</v>
      </c>
      <c r="M70" s="17">
        <v>1733339620</v>
      </c>
      <c r="N70" s="17">
        <v>1697797783</v>
      </c>
      <c r="O70" s="17">
        <v>35541837</v>
      </c>
      <c r="P70" s="17"/>
      <c r="Q70" s="17"/>
      <c r="R70" s="17"/>
      <c r="S70" s="17"/>
      <c r="T70" s="17"/>
      <c r="U70" s="17"/>
      <c r="V70" s="17"/>
    </row>
    <row r="71" spans="2:22" x14ac:dyDescent="0.25">
      <c r="B71" s="17">
        <v>5810190760</v>
      </c>
      <c r="C71" s="17" t="s">
        <v>192</v>
      </c>
      <c r="D71" s="17">
        <v>47190</v>
      </c>
      <c r="E71" s="17" t="s">
        <v>137</v>
      </c>
      <c r="F71" s="17" t="s">
        <v>130</v>
      </c>
      <c r="G71" s="17">
        <v>2020</v>
      </c>
      <c r="H71" s="17">
        <v>79541432</v>
      </c>
      <c r="I71" s="17">
        <v>-71776853</v>
      </c>
      <c r="J71" s="17">
        <v>10143207</v>
      </c>
      <c r="K71" s="17">
        <v>7764579</v>
      </c>
      <c r="L71" s="17">
        <v>6133968</v>
      </c>
      <c r="M71" s="17">
        <v>17075287</v>
      </c>
      <c r="N71" s="17">
        <v>6075490</v>
      </c>
      <c r="O71" s="17">
        <v>10999798</v>
      </c>
      <c r="P71" s="17"/>
      <c r="Q71" s="17"/>
      <c r="R71" s="17"/>
      <c r="S71" s="17"/>
      <c r="T71" s="17"/>
      <c r="U71" s="17"/>
      <c r="V71" s="17"/>
    </row>
    <row r="72" spans="2:22" x14ac:dyDescent="0.25">
      <c r="B72" s="17">
        <v>5606140470</v>
      </c>
      <c r="C72" s="17" t="s">
        <v>193</v>
      </c>
      <c r="D72" s="17">
        <v>47190</v>
      </c>
      <c r="E72" s="17" t="s">
        <v>137</v>
      </c>
      <c r="F72" s="17" t="s">
        <v>130</v>
      </c>
      <c r="G72" s="17">
        <v>2020</v>
      </c>
      <c r="H72" s="17">
        <v>76556219</v>
      </c>
      <c r="I72" s="17">
        <v>-70854759</v>
      </c>
      <c r="J72" s="17">
        <v>5701460</v>
      </c>
      <c r="K72" s="17">
        <v>5701460</v>
      </c>
      <c r="L72" s="17">
        <v>5651619</v>
      </c>
      <c r="M72" s="17">
        <v>13747608</v>
      </c>
      <c r="N72" s="17">
        <v>9742704</v>
      </c>
      <c r="O72" s="17">
        <v>4004904</v>
      </c>
      <c r="P72" s="17"/>
      <c r="Q72" s="17"/>
      <c r="R72" s="17"/>
      <c r="S72" s="17"/>
      <c r="T72" s="17"/>
      <c r="U72" s="17"/>
      <c r="V72" s="17"/>
    </row>
    <row r="73" spans="2:22" x14ac:dyDescent="0.25">
      <c r="B73" s="17">
        <v>5606160230</v>
      </c>
      <c r="C73" s="17" t="s">
        <v>194</v>
      </c>
      <c r="D73" s="17">
        <v>47190</v>
      </c>
      <c r="E73" s="17" t="s">
        <v>137</v>
      </c>
      <c r="F73" s="17" t="s">
        <v>130</v>
      </c>
      <c r="G73" s="17">
        <v>2020</v>
      </c>
      <c r="H73" s="17">
        <v>71973853</v>
      </c>
      <c r="I73" s="17">
        <v>-76692895</v>
      </c>
      <c r="J73" s="17">
        <v>-4719042</v>
      </c>
      <c r="K73" s="17">
        <v>-4719042</v>
      </c>
      <c r="L73" s="17">
        <v>-5939216</v>
      </c>
      <c r="M73" s="17">
        <v>3481388</v>
      </c>
      <c r="N73" s="17">
        <v>-16439403</v>
      </c>
      <c r="O73" s="17">
        <v>19920791</v>
      </c>
      <c r="P73" s="17"/>
      <c r="Q73" s="17"/>
      <c r="R73" s="17"/>
      <c r="S73" s="17"/>
      <c r="T73" s="17"/>
      <c r="U73" s="17"/>
      <c r="V73" s="17"/>
    </row>
    <row r="74" spans="2:22" x14ac:dyDescent="0.25">
      <c r="B74" s="17">
        <v>5901150450</v>
      </c>
      <c r="C74" s="17" t="s">
        <v>195</v>
      </c>
      <c r="D74" s="17">
        <v>47190</v>
      </c>
      <c r="E74" s="17" t="s">
        <v>137</v>
      </c>
      <c r="F74" s="17" t="s">
        <v>130</v>
      </c>
      <c r="G74" s="17">
        <v>2020</v>
      </c>
      <c r="H74" s="17">
        <v>70790513</v>
      </c>
      <c r="I74" s="17">
        <v>-66733082</v>
      </c>
      <c r="J74" s="17">
        <v>5113850</v>
      </c>
      <c r="K74" s="17">
        <v>4057431</v>
      </c>
      <c r="L74" s="17">
        <v>3455303</v>
      </c>
      <c r="M74" s="17">
        <v>11348041</v>
      </c>
      <c r="N74" s="17">
        <v>1089112</v>
      </c>
      <c r="O74" s="17">
        <v>10258929</v>
      </c>
      <c r="P74" s="17"/>
      <c r="Q74" s="17"/>
      <c r="R74" s="17"/>
      <c r="S74" s="17"/>
      <c r="T74" s="17"/>
      <c r="U74" s="17"/>
      <c r="V74" s="17"/>
    </row>
    <row r="75" spans="2:22" x14ac:dyDescent="0.25">
      <c r="B75" s="17">
        <v>6907080270</v>
      </c>
      <c r="C75" s="17" t="s">
        <v>532</v>
      </c>
      <c r="D75" s="17">
        <v>47190</v>
      </c>
      <c r="E75" s="17" t="s">
        <v>137</v>
      </c>
      <c r="F75" s="17" t="s">
        <v>130</v>
      </c>
      <c r="G75" s="17">
        <v>2020</v>
      </c>
      <c r="H75" s="17">
        <v>70741867</v>
      </c>
      <c r="I75" s="17">
        <v>-40052375</v>
      </c>
      <c r="J75" s="17">
        <v>32689492</v>
      </c>
      <c r="K75" s="17">
        <v>30689492</v>
      </c>
      <c r="L75" s="17">
        <v>24292696</v>
      </c>
      <c r="M75" s="17">
        <v>53956223</v>
      </c>
      <c r="N75" s="17">
        <v>45272031</v>
      </c>
      <c r="O75" s="17">
        <v>8684192</v>
      </c>
      <c r="P75" s="17">
        <v>19944344</v>
      </c>
      <c r="Q75" s="17">
        <v>-8100000</v>
      </c>
      <c r="R75" s="17">
        <v>0</v>
      </c>
      <c r="S75" s="17"/>
      <c r="T75" s="17"/>
      <c r="U75" s="17"/>
      <c r="V75" s="17"/>
    </row>
    <row r="76" spans="2:22" x14ac:dyDescent="0.25">
      <c r="B76" s="17">
        <v>6211170170</v>
      </c>
      <c r="C76" s="17" t="s">
        <v>196</v>
      </c>
      <c r="D76" s="17">
        <v>47190</v>
      </c>
      <c r="E76" s="17" t="s">
        <v>137</v>
      </c>
      <c r="F76" s="17" t="s">
        <v>130</v>
      </c>
      <c r="G76" s="17">
        <v>2020</v>
      </c>
      <c r="H76" s="17">
        <v>69929625</v>
      </c>
      <c r="I76" s="17">
        <v>-69201843</v>
      </c>
      <c r="J76" s="17">
        <v>727782</v>
      </c>
      <c r="K76" s="17">
        <v>727782</v>
      </c>
      <c r="L76" s="17">
        <v>-870236</v>
      </c>
      <c r="M76" s="17">
        <v>15446676</v>
      </c>
      <c r="N76" s="17">
        <v>90074</v>
      </c>
      <c r="O76" s="17">
        <v>15356602</v>
      </c>
      <c r="P76" s="17"/>
      <c r="Q76" s="17"/>
      <c r="R76" s="17"/>
      <c r="S76" s="17"/>
      <c r="T76" s="17"/>
      <c r="U76" s="17"/>
      <c r="V76" s="17"/>
    </row>
    <row r="77" spans="2:22" x14ac:dyDescent="0.25">
      <c r="B77" s="17">
        <v>6501171740</v>
      </c>
      <c r="C77" s="17" t="s">
        <v>197</v>
      </c>
      <c r="D77" s="17">
        <v>47190</v>
      </c>
      <c r="E77" s="17" t="s">
        <v>137</v>
      </c>
      <c r="F77" s="17" t="s">
        <v>130</v>
      </c>
      <c r="G77" s="17">
        <v>2019</v>
      </c>
      <c r="H77" s="17">
        <v>68468131</v>
      </c>
      <c r="I77" s="17">
        <v>-69546621</v>
      </c>
      <c r="J77" s="17">
        <v>541360</v>
      </c>
      <c r="K77" s="17">
        <v>-1078490</v>
      </c>
      <c r="L77" s="17">
        <v>-2833647</v>
      </c>
      <c r="M77" s="17">
        <v>10593350</v>
      </c>
      <c r="N77" s="17">
        <v>-7573599</v>
      </c>
      <c r="O77" s="17">
        <v>18166949</v>
      </c>
      <c r="P77" s="17">
        <v>836164</v>
      </c>
      <c r="Q77" s="17">
        <v>0</v>
      </c>
      <c r="R77" s="17">
        <v>-755982</v>
      </c>
      <c r="S77" s="17"/>
      <c r="T77" s="17"/>
      <c r="U77" s="17"/>
      <c r="V77" s="17"/>
    </row>
    <row r="78" spans="2:22" x14ac:dyDescent="0.25">
      <c r="B78" s="17">
        <v>4711171020</v>
      </c>
      <c r="C78" s="17" t="s">
        <v>198</v>
      </c>
      <c r="D78" s="17">
        <v>47190</v>
      </c>
      <c r="E78" s="17" t="s">
        <v>137</v>
      </c>
      <c r="F78" s="17" t="s">
        <v>130</v>
      </c>
      <c r="G78" s="17">
        <v>2018</v>
      </c>
      <c r="H78" s="17">
        <v>68184093</v>
      </c>
      <c r="I78" s="17">
        <v>-67903466</v>
      </c>
      <c r="J78" s="17">
        <v>2125227</v>
      </c>
      <c r="K78" s="17">
        <v>280627</v>
      </c>
      <c r="L78" s="17">
        <v>188240</v>
      </c>
      <c r="M78" s="17">
        <v>16753907</v>
      </c>
      <c r="N78" s="17">
        <v>558240</v>
      </c>
      <c r="O78" s="17">
        <v>16195667</v>
      </c>
      <c r="P78" s="17">
        <v>3815568</v>
      </c>
      <c r="Q78" s="17">
        <v>-9223000</v>
      </c>
      <c r="R78" s="17">
        <v>5755066</v>
      </c>
      <c r="S78" s="17"/>
      <c r="T78" s="17"/>
      <c r="U78" s="17"/>
      <c r="V78" s="17"/>
    </row>
    <row r="79" spans="2:22" x14ac:dyDescent="0.25">
      <c r="B79" s="17">
        <v>5810932179</v>
      </c>
      <c r="C79" s="17" t="s">
        <v>199</v>
      </c>
      <c r="D79" s="17">
        <v>47190</v>
      </c>
      <c r="E79" s="17" t="s">
        <v>137</v>
      </c>
      <c r="F79" s="17" t="s">
        <v>130</v>
      </c>
      <c r="G79" s="17">
        <v>2020</v>
      </c>
      <c r="H79" s="17">
        <v>67761442</v>
      </c>
      <c r="I79" s="17"/>
      <c r="J79" s="17">
        <v>8447754</v>
      </c>
      <c r="K79" s="17">
        <v>8165779</v>
      </c>
      <c r="L79" s="17">
        <v>6706444</v>
      </c>
      <c r="M79" s="17">
        <v>37663100</v>
      </c>
      <c r="N79" s="17">
        <v>8875883</v>
      </c>
      <c r="O79" s="17">
        <v>28787217</v>
      </c>
      <c r="P79" s="17">
        <v>8782408</v>
      </c>
      <c r="Q79" s="17">
        <v>0</v>
      </c>
      <c r="R79" s="17">
        <v>-3794859</v>
      </c>
      <c r="S79" s="17"/>
      <c r="T79" s="17"/>
      <c r="U79" s="17"/>
      <c r="V79" s="17"/>
    </row>
    <row r="80" spans="2:22" x14ac:dyDescent="0.25">
      <c r="B80" s="17">
        <v>5102131140</v>
      </c>
      <c r="C80" s="17" t="s">
        <v>200</v>
      </c>
      <c r="D80" s="17">
        <v>47190</v>
      </c>
      <c r="E80" s="17" t="s">
        <v>137</v>
      </c>
      <c r="F80" s="17" t="s">
        <v>130</v>
      </c>
      <c r="G80" s="17">
        <v>2017</v>
      </c>
      <c r="H80" s="17">
        <v>66868815</v>
      </c>
      <c r="I80" s="17">
        <v>-53927838</v>
      </c>
      <c r="J80" s="17">
        <v>14070977</v>
      </c>
      <c r="K80" s="17">
        <v>12940977</v>
      </c>
      <c r="L80" s="17">
        <v>9841449</v>
      </c>
      <c r="M80" s="17">
        <v>36172153</v>
      </c>
      <c r="N80" s="17">
        <v>26970932</v>
      </c>
      <c r="O80" s="17">
        <v>9201221</v>
      </c>
      <c r="P80" s="17">
        <v>9582460</v>
      </c>
      <c r="Q80" s="17">
        <v>-150000</v>
      </c>
      <c r="R80" s="17">
        <v>-10154100</v>
      </c>
      <c r="S80" s="17"/>
      <c r="T80" s="17"/>
      <c r="U80" s="17"/>
      <c r="V80" s="17"/>
    </row>
    <row r="81" spans="2:22" x14ac:dyDescent="0.25">
      <c r="B81" s="17">
        <v>5003140280</v>
      </c>
      <c r="C81" s="17" t="s">
        <v>201</v>
      </c>
      <c r="D81" s="17">
        <v>47190</v>
      </c>
      <c r="E81" s="17" t="s">
        <v>137</v>
      </c>
      <c r="F81" s="17" t="s">
        <v>130</v>
      </c>
      <c r="G81" s="17">
        <v>2017</v>
      </c>
      <c r="H81" s="17">
        <v>66466628</v>
      </c>
      <c r="I81" s="17"/>
      <c r="J81" s="17">
        <v>438056</v>
      </c>
      <c r="K81" s="17">
        <v>438056</v>
      </c>
      <c r="L81" s="17">
        <v>136535</v>
      </c>
      <c r="M81" s="17">
        <v>31958648</v>
      </c>
      <c r="N81" s="17">
        <v>14190244</v>
      </c>
      <c r="O81" s="17">
        <v>17768404</v>
      </c>
      <c r="P81" s="17">
        <v>12774111</v>
      </c>
      <c r="Q81" s="17">
        <v>-13479282</v>
      </c>
      <c r="R81" s="17"/>
      <c r="S81" s="17"/>
      <c r="T81" s="17"/>
      <c r="U81" s="17"/>
      <c r="V81" s="17"/>
    </row>
    <row r="82" spans="2:22" x14ac:dyDescent="0.25">
      <c r="B82" s="17">
        <v>5812003150</v>
      </c>
      <c r="C82" s="17" t="s">
        <v>202</v>
      </c>
      <c r="D82" s="17">
        <v>47190</v>
      </c>
      <c r="E82" s="17" t="s">
        <v>137</v>
      </c>
      <c r="F82" s="17" t="s">
        <v>130</v>
      </c>
      <c r="G82" s="17">
        <v>2020</v>
      </c>
      <c r="H82" s="17">
        <v>66123547</v>
      </c>
      <c r="I82" s="17"/>
      <c r="J82" s="17">
        <v>14049433</v>
      </c>
      <c r="K82" s="17">
        <v>13445866</v>
      </c>
      <c r="L82" s="17">
        <v>13286946</v>
      </c>
      <c r="M82" s="17">
        <v>17428519</v>
      </c>
      <c r="N82" s="17">
        <v>-1378998</v>
      </c>
      <c r="O82" s="17">
        <v>18807517</v>
      </c>
      <c r="P82" s="17">
        <v>-5353058</v>
      </c>
      <c r="Q82" s="17">
        <v>7704302</v>
      </c>
      <c r="R82" s="17">
        <v>0</v>
      </c>
      <c r="S82" s="17"/>
      <c r="T82" s="17"/>
      <c r="U82" s="17"/>
      <c r="V82" s="17"/>
    </row>
    <row r="83" spans="2:22" x14ac:dyDescent="0.25">
      <c r="B83" s="17">
        <v>4712171660</v>
      </c>
      <c r="C83" s="17" t="s">
        <v>203</v>
      </c>
      <c r="D83" s="17">
        <v>47190</v>
      </c>
      <c r="E83" s="17" t="s">
        <v>137</v>
      </c>
      <c r="F83" s="17" t="s">
        <v>130</v>
      </c>
      <c r="G83" s="17">
        <v>2020</v>
      </c>
      <c r="H83" s="17">
        <v>64829729</v>
      </c>
      <c r="I83" s="17">
        <v>-64345410</v>
      </c>
      <c r="J83" s="17">
        <v>1284319</v>
      </c>
      <c r="K83" s="17">
        <v>484319</v>
      </c>
      <c r="L83" s="17">
        <v>225811</v>
      </c>
      <c r="M83" s="17">
        <v>6400443</v>
      </c>
      <c r="N83" s="17">
        <v>-569542</v>
      </c>
      <c r="O83" s="17">
        <v>6969984</v>
      </c>
      <c r="P83" s="17"/>
      <c r="Q83" s="17"/>
      <c r="R83" s="17"/>
      <c r="S83" s="17"/>
      <c r="T83" s="17"/>
      <c r="U83" s="17"/>
      <c r="V83" s="17"/>
    </row>
    <row r="84" spans="2:22" x14ac:dyDescent="0.25">
      <c r="B84" s="17">
        <v>4510181400</v>
      </c>
      <c r="C84" s="17" t="s">
        <v>204</v>
      </c>
      <c r="D84" s="17">
        <v>47190</v>
      </c>
      <c r="E84" s="17" t="s">
        <v>137</v>
      </c>
      <c r="F84" s="17" t="s">
        <v>130</v>
      </c>
      <c r="G84" s="17">
        <v>2020</v>
      </c>
      <c r="H84" s="17">
        <v>64361655</v>
      </c>
      <c r="I84" s="17">
        <v>-59124469</v>
      </c>
      <c r="J84" s="17">
        <v>5412186</v>
      </c>
      <c r="K84" s="17">
        <v>5237186</v>
      </c>
      <c r="L84" s="17">
        <v>3922815</v>
      </c>
      <c r="M84" s="17">
        <v>14096358</v>
      </c>
      <c r="N84" s="17">
        <v>8321623</v>
      </c>
      <c r="O84" s="17">
        <v>5774735</v>
      </c>
      <c r="P84" s="17">
        <v>5923129</v>
      </c>
      <c r="Q84" s="17">
        <v>-500000</v>
      </c>
      <c r="R84" s="17">
        <v>0</v>
      </c>
      <c r="S84" s="17"/>
      <c r="T84" s="17"/>
      <c r="U84" s="17"/>
      <c r="V84" s="17"/>
    </row>
    <row r="85" spans="2:22" x14ac:dyDescent="0.25">
      <c r="B85" s="17">
        <v>4104160340</v>
      </c>
      <c r="C85" s="17" t="s">
        <v>205</v>
      </c>
      <c r="D85" s="17">
        <v>47190</v>
      </c>
      <c r="E85" s="17" t="s">
        <v>137</v>
      </c>
      <c r="F85" s="17" t="s">
        <v>130</v>
      </c>
      <c r="G85" s="17">
        <v>2020</v>
      </c>
      <c r="H85" s="17">
        <v>64264771</v>
      </c>
      <c r="I85" s="17">
        <v>-57913620</v>
      </c>
      <c r="J85" s="17">
        <v>6394074</v>
      </c>
      <c r="K85" s="17">
        <v>6351151</v>
      </c>
      <c r="L85" s="17">
        <v>4826600</v>
      </c>
      <c r="M85" s="17">
        <v>18956883</v>
      </c>
      <c r="N85" s="17">
        <v>4951589</v>
      </c>
      <c r="O85" s="17">
        <v>14005294</v>
      </c>
      <c r="P85" s="17"/>
      <c r="Q85" s="17"/>
      <c r="R85" s="17"/>
      <c r="S85" s="17"/>
      <c r="T85" s="17"/>
      <c r="U85" s="17"/>
      <c r="V85" s="17"/>
    </row>
    <row r="86" spans="2:22" x14ac:dyDescent="0.25">
      <c r="B86" s="17">
        <v>5804132260</v>
      </c>
      <c r="C86" s="17" t="s">
        <v>206</v>
      </c>
      <c r="D86" s="17">
        <v>47190</v>
      </c>
      <c r="E86" s="17" t="s">
        <v>137</v>
      </c>
      <c r="F86" s="17" t="s">
        <v>130</v>
      </c>
      <c r="G86" s="17">
        <v>2020</v>
      </c>
      <c r="H86" s="17">
        <v>62930229</v>
      </c>
      <c r="I86" s="17"/>
      <c r="J86" s="17">
        <v>5560901</v>
      </c>
      <c r="K86" s="17">
        <v>3771366</v>
      </c>
      <c r="L86" s="17">
        <v>992333</v>
      </c>
      <c r="M86" s="17">
        <v>23668815</v>
      </c>
      <c r="N86" s="17">
        <v>-7009209</v>
      </c>
      <c r="O86" s="17">
        <v>30678024</v>
      </c>
      <c r="P86" s="17">
        <v>946233</v>
      </c>
      <c r="Q86" s="17">
        <v>0</v>
      </c>
      <c r="R86" s="17">
        <v>-946222</v>
      </c>
      <c r="S86" s="17"/>
      <c r="T86" s="17"/>
      <c r="U86" s="17"/>
      <c r="V86" s="17"/>
    </row>
    <row r="87" spans="2:22" x14ac:dyDescent="0.25">
      <c r="B87" s="17">
        <v>5802191790</v>
      </c>
      <c r="C87" s="17" t="s">
        <v>207</v>
      </c>
      <c r="D87" s="17">
        <v>47190</v>
      </c>
      <c r="E87" s="17" t="s">
        <v>137</v>
      </c>
      <c r="F87" s="17" t="s">
        <v>130</v>
      </c>
      <c r="G87" s="17">
        <v>2020</v>
      </c>
      <c r="H87" s="17">
        <v>60751569</v>
      </c>
      <c r="I87" s="17">
        <v>-77619857</v>
      </c>
      <c r="J87" s="17">
        <v>-16404019</v>
      </c>
      <c r="K87" s="17">
        <v>-16868288</v>
      </c>
      <c r="L87" s="17">
        <v>-14022572</v>
      </c>
      <c r="M87" s="17">
        <v>62919001</v>
      </c>
      <c r="N87" s="17">
        <v>55261030</v>
      </c>
      <c r="O87" s="17">
        <v>7657971</v>
      </c>
      <c r="P87" s="17"/>
      <c r="Q87" s="17"/>
      <c r="R87" s="17"/>
      <c r="S87" s="17"/>
      <c r="T87" s="17"/>
      <c r="U87" s="17"/>
      <c r="V87" s="17"/>
    </row>
    <row r="88" spans="2:22" x14ac:dyDescent="0.25">
      <c r="B88" s="17">
        <v>6408180690</v>
      </c>
      <c r="C88" s="17" t="s">
        <v>208</v>
      </c>
      <c r="D88" s="17">
        <v>47190</v>
      </c>
      <c r="E88" s="17" t="s">
        <v>137</v>
      </c>
      <c r="F88" s="17" t="s">
        <v>130</v>
      </c>
      <c r="G88" s="17">
        <v>2020</v>
      </c>
      <c r="H88" s="17">
        <v>59921520</v>
      </c>
      <c r="I88" s="17">
        <v>-58251340</v>
      </c>
      <c r="J88" s="17">
        <v>1951014</v>
      </c>
      <c r="K88" s="17">
        <v>1670180</v>
      </c>
      <c r="L88" s="17">
        <v>1174695</v>
      </c>
      <c r="M88" s="17">
        <v>19615269</v>
      </c>
      <c r="N88" s="17">
        <v>8900646</v>
      </c>
      <c r="O88" s="17">
        <v>10714623</v>
      </c>
      <c r="P88" s="17">
        <v>-2767740</v>
      </c>
      <c r="Q88" s="17">
        <v>-3749</v>
      </c>
      <c r="R88" s="17">
        <v>5790817</v>
      </c>
      <c r="S88" s="17"/>
      <c r="T88" s="17"/>
      <c r="U88" s="17"/>
      <c r="V88" s="17"/>
    </row>
    <row r="89" spans="2:22" x14ac:dyDescent="0.25">
      <c r="B89" s="17">
        <v>4107130120</v>
      </c>
      <c r="C89" s="17" t="s">
        <v>209</v>
      </c>
      <c r="D89" s="17">
        <v>47190</v>
      </c>
      <c r="E89" s="17" t="s">
        <v>137</v>
      </c>
      <c r="F89" s="17" t="s">
        <v>130</v>
      </c>
      <c r="G89" s="17">
        <v>2017</v>
      </c>
      <c r="H89" s="17">
        <v>59753246</v>
      </c>
      <c r="I89" s="17"/>
      <c r="J89" s="17">
        <v>-2907849</v>
      </c>
      <c r="K89" s="17">
        <v>-3767825</v>
      </c>
      <c r="L89" s="17">
        <v>-4910696</v>
      </c>
      <c r="M89" s="17">
        <v>5496772</v>
      </c>
      <c r="N89" s="17">
        <v>-22518936</v>
      </c>
      <c r="O89" s="17">
        <v>28015708</v>
      </c>
      <c r="P89" s="17">
        <v>4384296</v>
      </c>
      <c r="Q89" s="17">
        <v>0</v>
      </c>
      <c r="R89" s="17">
        <v>-4384286</v>
      </c>
      <c r="S89" s="17"/>
      <c r="T89" s="17"/>
      <c r="U89" s="17"/>
      <c r="V89" s="17"/>
    </row>
    <row r="90" spans="2:22" x14ac:dyDescent="0.25">
      <c r="B90" s="17">
        <v>6801695949</v>
      </c>
      <c r="C90" s="17" t="s">
        <v>210</v>
      </c>
      <c r="D90" s="17">
        <v>47190</v>
      </c>
      <c r="E90" s="17" t="s">
        <v>137</v>
      </c>
      <c r="F90" s="17" t="s">
        <v>130</v>
      </c>
      <c r="G90" s="17">
        <v>2020</v>
      </c>
      <c r="H90" s="17">
        <v>58579137</v>
      </c>
      <c r="I90" s="17">
        <v>-77264889</v>
      </c>
      <c r="J90" s="17">
        <v>-17828946</v>
      </c>
      <c r="K90" s="17">
        <v>-18685752</v>
      </c>
      <c r="L90" s="17">
        <v>-7049048</v>
      </c>
      <c r="M90" s="17">
        <v>30467297</v>
      </c>
      <c r="N90" s="17">
        <v>-10864319</v>
      </c>
      <c r="O90" s="17">
        <v>41331616</v>
      </c>
      <c r="P90" s="17">
        <v>-44565656</v>
      </c>
      <c r="Q90" s="17">
        <v>70980286</v>
      </c>
      <c r="R90" s="17">
        <v>-14620984</v>
      </c>
      <c r="S90" s="17"/>
      <c r="T90" s="17"/>
      <c r="U90" s="17"/>
      <c r="V90" s="17"/>
    </row>
    <row r="91" spans="2:22" x14ac:dyDescent="0.25">
      <c r="B91" s="17">
        <v>6109060440</v>
      </c>
      <c r="C91" s="17" t="s">
        <v>211</v>
      </c>
      <c r="D91" s="17">
        <v>47190</v>
      </c>
      <c r="E91" s="17" t="s">
        <v>137</v>
      </c>
      <c r="F91" s="17" t="s">
        <v>130</v>
      </c>
      <c r="G91" s="17">
        <v>2020</v>
      </c>
      <c r="H91" s="17">
        <v>56028552</v>
      </c>
      <c r="I91" s="17">
        <v>-42553171</v>
      </c>
      <c r="J91" s="17">
        <v>13475381</v>
      </c>
      <c r="K91" s="17">
        <v>13475381</v>
      </c>
      <c r="L91" s="17">
        <v>10042712</v>
      </c>
      <c r="M91" s="17">
        <v>19826255</v>
      </c>
      <c r="N91" s="17">
        <v>4043120</v>
      </c>
      <c r="O91" s="17">
        <v>15783135</v>
      </c>
      <c r="P91" s="17"/>
      <c r="Q91" s="17"/>
      <c r="R91" s="17"/>
      <c r="S91" s="17"/>
      <c r="T91" s="17"/>
      <c r="U91" s="17"/>
      <c r="V91" s="17"/>
    </row>
    <row r="92" spans="2:22" x14ac:dyDescent="0.25">
      <c r="B92" s="17">
        <v>5612140690</v>
      </c>
      <c r="C92" s="17" t="s">
        <v>212</v>
      </c>
      <c r="D92" s="17">
        <v>47190</v>
      </c>
      <c r="E92" s="17" t="s">
        <v>137</v>
      </c>
      <c r="F92" s="17" t="s">
        <v>130</v>
      </c>
      <c r="G92" s="17">
        <v>2017</v>
      </c>
      <c r="H92" s="17">
        <v>53124485</v>
      </c>
      <c r="I92" s="17">
        <v>-51293379</v>
      </c>
      <c r="J92" s="17">
        <v>2478980</v>
      </c>
      <c r="K92" s="17">
        <v>1831106</v>
      </c>
      <c r="L92" s="17">
        <v>601097</v>
      </c>
      <c r="M92" s="17">
        <v>73019892</v>
      </c>
      <c r="N92" s="17">
        <v>11511203</v>
      </c>
      <c r="O92" s="17">
        <v>61508688</v>
      </c>
      <c r="P92" s="17">
        <v>5817820</v>
      </c>
      <c r="Q92" s="17">
        <v>-5060675</v>
      </c>
      <c r="R92" s="17">
        <v>-526597</v>
      </c>
      <c r="S92" s="17"/>
      <c r="T92" s="17"/>
      <c r="U92" s="17"/>
      <c r="V92" s="17"/>
    </row>
    <row r="93" spans="2:22" x14ac:dyDescent="0.25">
      <c r="B93" s="17">
        <v>6201160250</v>
      </c>
      <c r="C93" s="17" t="s">
        <v>213</v>
      </c>
      <c r="D93" s="17">
        <v>47190</v>
      </c>
      <c r="E93" s="17" t="s">
        <v>137</v>
      </c>
      <c r="F93" s="17" t="s">
        <v>130</v>
      </c>
      <c r="G93" s="17">
        <v>2020</v>
      </c>
      <c r="H93" s="17">
        <v>51989884</v>
      </c>
      <c r="I93" s="17">
        <v>-44042029</v>
      </c>
      <c r="J93" s="17">
        <v>17149858</v>
      </c>
      <c r="K93" s="17">
        <v>7947855</v>
      </c>
      <c r="L93" s="17">
        <v>-6700299</v>
      </c>
      <c r="M93" s="17">
        <v>186575556</v>
      </c>
      <c r="N93" s="17">
        <v>-15630928</v>
      </c>
      <c r="O93" s="17">
        <v>202206484</v>
      </c>
      <c r="P93" s="17">
        <v>5962434</v>
      </c>
      <c r="Q93" s="17">
        <v>33825000</v>
      </c>
      <c r="R93" s="17">
        <v>-37089815</v>
      </c>
      <c r="S93" s="17"/>
      <c r="T93" s="17"/>
      <c r="U93" s="17"/>
      <c r="V93" s="17"/>
    </row>
    <row r="94" spans="2:22" x14ac:dyDescent="0.25">
      <c r="B94" s="17">
        <v>5106993519</v>
      </c>
      <c r="C94" s="17" t="s">
        <v>214</v>
      </c>
      <c r="D94" s="17">
        <v>47190</v>
      </c>
      <c r="E94" s="17" t="s">
        <v>137</v>
      </c>
      <c r="F94" s="17" t="s">
        <v>130</v>
      </c>
      <c r="G94" s="17">
        <v>2020</v>
      </c>
      <c r="H94" s="17">
        <v>51203206</v>
      </c>
      <c r="I94" s="17">
        <v>-35223559</v>
      </c>
      <c r="J94" s="17">
        <v>18022890</v>
      </c>
      <c r="K94" s="17">
        <v>15979647</v>
      </c>
      <c r="L94" s="17">
        <v>14813812</v>
      </c>
      <c r="M94" s="17">
        <v>34132138</v>
      </c>
      <c r="N94" s="17">
        <v>15525389</v>
      </c>
      <c r="O94" s="17">
        <v>18606749</v>
      </c>
      <c r="P94" s="17"/>
      <c r="Q94" s="17"/>
      <c r="R94" s="17"/>
      <c r="S94" s="17"/>
      <c r="T94" s="17"/>
      <c r="U94" s="17"/>
      <c r="V94" s="17"/>
    </row>
    <row r="95" spans="2:22" x14ac:dyDescent="0.25">
      <c r="B95" s="17">
        <v>5407090840</v>
      </c>
      <c r="C95" s="17" t="s">
        <v>215</v>
      </c>
      <c r="D95" s="17">
        <v>47190</v>
      </c>
      <c r="E95" s="17" t="s">
        <v>137</v>
      </c>
      <c r="F95" s="17" t="s">
        <v>130</v>
      </c>
      <c r="G95" s="17">
        <v>2017</v>
      </c>
      <c r="H95" s="17">
        <v>49389777</v>
      </c>
      <c r="I95" s="17"/>
      <c r="J95" s="17">
        <v>4098664</v>
      </c>
      <c r="K95" s="17">
        <v>4098664</v>
      </c>
      <c r="L95" s="17">
        <v>1324685</v>
      </c>
      <c r="M95" s="17">
        <v>11606901</v>
      </c>
      <c r="N95" s="17">
        <v>-7475050</v>
      </c>
      <c r="O95" s="17">
        <v>19081951</v>
      </c>
      <c r="P95" s="17">
        <v>-3621817</v>
      </c>
      <c r="Q95" s="17">
        <v>0</v>
      </c>
      <c r="R95" s="17">
        <v>3515654</v>
      </c>
      <c r="S95" s="17"/>
      <c r="T95" s="17"/>
      <c r="U95" s="17"/>
      <c r="V95" s="17"/>
    </row>
    <row r="96" spans="2:22" x14ac:dyDescent="0.25">
      <c r="B96" s="17">
        <v>6210121420</v>
      </c>
      <c r="C96" s="17" t="s">
        <v>216</v>
      </c>
      <c r="D96" s="17">
        <v>47190</v>
      </c>
      <c r="E96" s="17" t="s">
        <v>137</v>
      </c>
      <c r="F96" s="17" t="s">
        <v>130</v>
      </c>
      <c r="G96" s="17">
        <v>2020</v>
      </c>
      <c r="H96" s="17">
        <v>49075943</v>
      </c>
      <c r="I96" s="17">
        <v>-37909207</v>
      </c>
      <c r="J96" s="17">
        <v>11166736</v>
      </c>
      <c r="K96" s="17">
        <v>11166736</v>
      </c>
      <c r="L96" s="17">
        <v>11054298</v>
      </c>
      <c r="M96" s="17">
        <v>17399912</v>
      </c>
      <c r="N96" s="17">
        <v>16957191</v>
      </c>
      <c r="O96" s="17">
        <v>442721</v>
      </c>
      <c r="P96" s="17"/>
      <c r="Q96" s="17"/>
      <c r="R96" s="17"/>
      <c r="S96" s="17"/>
      <c r="T96" s="17"/>
      <c r="U96" s="17"/>
      <c r="V96" s="17"/>
    </row>
    <row r="97" spans="2:22" x14ac:dyDescent="0.25">
      <c r="B97" s="17">
        <v>5810120200</v>
      </c>
      <c r="C97" s="17" t="s">
        <v>217</v>
      </c>
      <c r="D97" s="17">
        <v>47190</v>
      </c>
      <c r="E97" s="17" t="s">
        <v>137</v>
      </c>
      <c r="F97" s="17" t="s">
        <v>130</v>
      </c>
      <c r="G97" s="17">
        <v>2020</v>
      </c>
      <c r="H97" s="17">
        <v>49026531</v>
      </c>
      <c r="I97" s="17">
        <v>-44545756</v>
      </c>
      <c r="J97" s="17">
        <v>4532669</v>
      </c>
      <c r="K97" s="17">
        <v>4480775</v>
      </c>
      <c r="L97" s="17">
        <v>4067527</v>
      </c>
      <c r="M97" s="17">
        <v>18538182</v>
      </c>
      <c r="N97" s="17">
        <v>7097284</v>
      </c>
      <c r="O97" s="17">
        <v>11440898</v>
      </c>
      <c r="P97" s="17"/>
      <c r="Q97" s="17"/>
      <c r="R97" s="17"/>
      <c r="S97" s="17"/>
      <c r="T97" s="17"/>
      <c r="U97" s="17"/>
      <c r="V97" s="17"/>
    </row>
    <row r="98" spans="2:22" x14ac:dyDescent="0.25">
      <c r="B98" s="17">
        <v>4301962439</v>
      </c>
      <c r="C98" s="17" t="s">
        <v>218</v>
      </c>
      <c r="D98" s="17">
        <v>47190</v>
      </c>
      <c r="E98" s="17" t="s">
        <v>137</v>
      </c>
      <c r="F98" s="17" t="s">
        <v>130</v>
      </c>
      <c r="G98" s="17">
        <v>2020</v>
      </c>
      <c r="H98" s="17">
        <v>45821818</v>
      </c>
      <c r="I98" s="17">
        <v>-42384939</v>
      </c>
      <c r="J98" s="17">
        <v>5149235</v>
      </c>
      <c r="K98" s="17">
        <v>3436879</v>
      </c>
      <c r="L98" s="17">
        <v>1809960</v>
      </c>
      <c r="M98" s="17">
        <v>39233167</v>
      </c>
      <c r="N98" s="17">
        <v>19182923</v>
      </c>
      <c r="O98" s="17">
        <v>20050244</v>
      </c>
      <c r="P98" s="17"/>
      <c r="Q98" s="17"/>
      <c r="R98" s="17"/>
      <c r="S98" s="17"/>
      <c r="T98" s="17"/>
      <c r="U98" s="17"/>
      <c r="V98" s="17"/>
    </row>
    <row r="99" spans="2:22" x14ac:dyDescent="0.25">
      <c r="B99" s="17">
        <v>4903202610</v>
      </c>
      <c r="C99" s="17" t="s">
        <v>219</v>
      </c>
      <c r="D99" s="17">
        <v>47190</v>
      </c>
      <c r="E99" s="17" t="s">
        <v>137</v>
      </c>
      <c r="F99" s="17" t="s">
        <v>130</v>
      </c>
      <c r="G99" s="17">
        <v>2020</v>
      </c>
      <c r="H99" s="17">
        <v>45130420</v>
      </c>
      <c r="I99" s="17">
        <v>-47721976</v>
      </c>
      <c r="J99" s="17">
        <v>-2591556</v>
      </c>
      <c r="K99" s="17">
        <v>-2591556</v>
      </c>
      <c r="L99" s="17">
        <v>-3700178</v>
      </c>
      <c r="M99" s="17">
        <v>20881886</v>
      </c>
      <c r="N99" s="17">
        <v>-3200178</v>
      </c>
      <c r="O99" s="17">
        <v>24082064</v>
      </c>
      <c r="P99" s="17"/>
      <c r="Q99" s="17"/>
      <c r="R99" s="17"/>
      <c r="S99" s="17"/>
      <c r="T99" s="17"/>
      <c r="U99" s="17"/>
      <c r="V99" s="17"/>
    </row>
    <row r="100" spans="2:22" x14ac:dyDescent="0.25">
      <c r="B100" s="17">
        <v>5406100610</v>
      </c>
      <c r="C100" s="17" t="s">
        <v>220</v>
      </c>
      <c r="D100" s="17">
        <v>47190</v>
      </c>
      <c r="E100" s="17" t="s">
        <v>137</v>
      </c>
      <c r="F100" s="17" t="s">
        <v>130</v>
      </c>
      <c r="G100" s="17">
        <v>2020</v>
      </c>
      <c r="H100" s="17">
        <v>44760667</v>
      </c>
      <c r="I100" s="17">
        <v>-52474651</v>
      </c>
      <c r="J100" s="17">
        <v>-7713984</v>
      </c>
      <c r="K100" s="17">
        <v>-7713984</v>
      </c>
      <c r="L100" s="17">
        <v>-6164264</v>
      </c>
      <c r="M100" s="17">
        <v>23621740</v>
      </c>
      <c r="N100" s="17">
        <v>-11959941</v>
      </c>
      <c r="O100" s="17">
        <v>35581681</v>
      </c>
      <c r="P100" s="17">
        <v>11527080</v>
      </c>
      <c r="Q100" s="17">
        <v>4737903</v>
      </c>
      <c r="R100" s="17">
        <v>-16558579</v>
      </c>
      <c r="S100" s="17"/>
      <c r="T100" s="17"/>
      <c r="U100" s="17"/>
      <c r="V100" s="17"/>
    </row>
    <row r="101" spans="2:22" x14ac:dyDescent="0.25">
      <c r="B101" s="17">
        <v>5809090510</v>
      </c>
      <c r="C101" s="17" t="s">
        <v>221</v>
      </c>
      <c r="D101" s="17">
        <v>47190</v>
      </c>
      <c r="E101" s="17" t="s">
        <v>137</v>
      </c>
      <c r="F101" s="17" t="s">
        <v>130</v>
      </c>
      <c r="G101" s="17">
        <v>2017</v>
      </c>
      <c r="H101" s="17">
        <v>43811100</v>
      </c>
      <c r="I101" s="17"/>
      <c r="J101" s="17">
        <v>3587726</v>
      </c>
      <c r="K101" s="17">
        <v>3587726</v>
      </c>
      <c r="L101" s="17">
        <v>2726516</v>
      </c>
      <c r="M101" s="17">
        <v>17983039</v>
      </c>
      <c r="N101" s="17">
        <v>15179770</v>
      </c>
      <c r="O101" s="17">
        <v>2803269</v>
      </c>
      <c r="P101" s="17"/>
      <c r="Q101" s="17"/>
      <c r="R101" s="17"/>
      <c r="S101" s="17"/>
      <c r="T101" s="17"/>
      <c r="U101" s="17"/>
      <c r="V101" s="17"/>
    </row>
    <row r="102" spans="2:22" x14ac:dyDescent="0.25">
      <c r="B102" s="17">
        <v>4311081270</v>
      </c>
      <c r="C102" s="17" t="s">
        <v>223</v>
      </c>
      <c r="D102" s="17">
        <v>47190</v>
      </c>
      <c r="E102" s="17" t="s">
        <v>137</v>
      </c>
      <c r="F102" s="17" t="s">
        <v>130</v>
      </c>
      <c r="G102" s="17">
        <v>2020</v>
      </c>
      <c r="H102" s="17">
        <v>42754730</v>
      </c>
      <c r="I102" s="17">
        <v>-36985318</v>
      </c>
      <c r="J102" s="17">
        <v>5824412</v>
      </c>
      <c r="K102" s="17">
        <v>5769412</v>
      </c>
      <c r="L102" s="17">
        <v>4505365</v>
      </c>
      <c r="M102" s="17">
        <v>11531051</v>
      </c>
      <c r="N102" s="17">
        <v>5004376</v>
      </c>
      <c r="O102" s="17">
        <v>6526675</v>
      </c>
      <c r="P102" s="17"/>
      <c r="Q102" s="17"/>
      <c r="R102" s="17"/>
      <c r="S102" s="17"/>
      <c r="T102" s="17"/>
      <c r="U102" s="17"/>
      <c r="V102" s="17"/>
    </row>
    <row r="103" spans="2:22" x14ac:dyDescent="0.25">
      <c r="B103" s="17">
        <v>6804160950</v>
      </c>
      <c r="C103" s="17" t="s">
        <v>224</v>
      </c>
      <c r="D103" s="17">
        <v>47190</v>
      </c>
      <c r="E103" s="17" t="s">
        <v>137</v>
      </c>
      <c r="F103" s="17" t="s">
        <v>130</v>
      </c>
      <c r="G103" s="17">
        <v>2017</v>
      </c>
      <c r="H103" s="17">
        <v>41324836</v>
      </c>
      <c r="I103" s="17"/>
      <c r="J103" s="17">
        <v>9038113</v>
      </c>
      <c r="K103" s="17">
        <v>9038113</v>
      </c>
      <c r="L103" s="17">
        <v>7168867</v>
      </c>
      <c r="M103" s="17">
        <v>27146091</v>
      </c>
      <c r="N103" s="17">
        <v>22189095</v>
      </c>
      <c r="O103" s="17">
        <v>4956996</v>
      </c>
      <c r="P103" s="17"/>
      <c r="Q103" s="17"/>
      <c r="R103" s="17"/>
      <c r="S103" s="17"/>
      <c r="T103" s="17"/>
      <c r="U103" s="17"/>
      <c r="V103" s="17"/>
    </row>
    <row r="104" spans="2:22" x14ac:dyDescent="0.25">
      <c r="B104" s="17">
        <v>5405180760</v>
      </c>
      <c r="C104" s="17" t="s">
        <v>225</v>
      </c>
      <c r="D104" s="17">
        <v>47190</v>
      </c>
      <c r="E104" s="17" t="s">
        <v>137</v>
      </c>
      <c r="F104" s="17" t="s">
        <v>130</v>
      </c>
      <c r="G104" s="17">
        <v>2019</v>
      </c>
      <c r="H104" s="17">
        <v>39959623</v>
      </c>
      <c r="I104" s="17">
        <v>-45763235</v>
      </c>
      <c r="J104" s="17">
        <v>-5662702</v>
      </c>
      <c r="K104" s="17">
        <v>-5803612</v>
      </c>
      <c r="L104" s="17">
        <v>-5282637</v>
      </c>
      <c r="M104" s="17">
        <v>10830246</v>
      </c>
      <c r="N104" s="17">
        <v>-5870600</v>
      </c>
      <c r="O104" s="17">
        <v>16700846</v>
      </c>
      <c r="P104" s="17"/>
      <c r="Q104" s="17"/>
      <c r="R104" s="17"/>
      <c r="S104" s="17"/>
      <c r="T104" s="17"/>
      <c r="U104" s="17"/>
      <c r="V104" s="17"/>
    </row>
    <row r="105" spans="2:22" x14ac:dyDescent="0.25">
      <c r="B105" s="17">
        <v>4604110920</v>
      </c>
      <c r="C105" s="17" t="s">
        <v>226</v>
      </c>
      <c r="D105" s="17">
        <v>47190</v>
      </c>
      <c r="E105" s="17" t="s">
        <v>137</v>
      </c>
      <c r="F105" s="17" t="s">
        <v>130</v>
      </c>
      <c r="G105" s="17">
        <v>2020</v>
      </c>
      <c r="H105" s="17">
        <v>39453439</v>
      </c>
      <c r="I105" s="17">
        <v>-38791532</v>
      </c>
      <c r="J105" s="17">
        <v>1383023</v>
      </c>
      <c r="K105" s="17">
        <v>661907</v>
      </c>
      <c r="L105" s="17">
        <v>167659</v>
      </c>
      <c r="M105" s="17">
        <v>31915828</v>
      </c>
      <c r="N105" s="17">
        <v>20676613</v>
      </c>
      <c r="O105" s="17">
        <v>11239215</v>
      </c>
      <c r="P105" s="17">
        <v>8833545</v>
      </c>
      <c r="Q105" s="17"/>
      <c r="R105" s="17"/>
      <c r="S105" s="17"/>
      <c r="T105" s="17"/>
      <c r="U105" s="17"/>
      <c r="V105" s="17"/>
    </row>
    <row r="106" spans="2:22" x14ac:dyDescent="0.25">
      <c r="B106" s="17">
        <v>4811160820</v>
      </c>
      <c r="C106" s="17" t="s">
        <v>227</v>
      </c>
      <c r="D106" s="17">
        <v>47190</v>
      </c>
      <c r="E106" s="17" t="s">
        <v>137</v>
      </c>
      <c r="F106" s="17" t="s">
        <v>130</v>
      </c>
      <c r="G106" s="17">
        <v>2017</v>
      </c>
      <c r="H106" s="17">
        <v>38743606</v>
      </c>
      <c r="I106" s="17">
        <v>-39050882</v>
      </c>
      <c r="J106" s="17">
        <v>-100533</v>
      </c>
      <c r="K106" s="17">
        <v>-307276</v>
      </c>
      <c r="L106" s="17">
        <v>-313335</v>
      </c>
      <c r="M106" s="17">
        <v>1622770</v>
      </c>
      <c r="N106" s="17">
        <v>-144261</v>
      </c>
      <c r="O106" s="17">
        <v>1767031</v>
      </c>
      <c r="P106" s="17"/>
      <c r="Q106" s="17"/>
      <c r="R106" s="17"/>
      <c r="S106" s="17"/>
      <c r="T106" s="17"/>
      <c r="U106" s="17"/>
      <c r="V106" s="17"/>
    </row>
    <row r="107" spans="2:22" x14ac:dyDescent="0.25">
      <c r="B107" s="17">
        <v>5003150590</v>
      </c>
      <c r="C107" s="17" t="s">
        <v>228</v>
      </c>
      <c r="D107" s="17">
        <v>47190</v>
      </c>
      <c r="E107" s="17" t="s">
        <v>137</v>
      </c>
      <c r="F107" s="17" t="s">
        <v>130</v>
      </c>
      <c r="G107" s="17">
        <v>2020</v>
      </c>
      <c r="H107" s="17">
        <v>38656058</v>
      </c>
      <c r="I107" s="17">
        <v>-39798900</v>
      </c>
      <c r="J107" s="17">
        <v>-754978</v>
      </c>
      <c r="K107" s="17">
        <v>-1142842</v>
      </c>
      <c r="L107" s="17">
        <v>-1648742</v>
      </c>
      <c r="M107" s="17">
        <v>7470931</v>
      </c>
      <c r="N107" s="17">
        <v>4384926</v>
      </c>
      <c r="O107" s="17">
        <v>3086005</v>
      </c>
      <c r="P107" s="17"/>
      <c r="Q107" s="17"/>
      <c r="R107" s="17"/>
      <c r="S107" s="17"/>
      <c r="T107" s="17"/>
      <c r="U107" s="17"/>
      <c r="V107" s="17"/>
    </row>
    <row r="108" spans="2:22" x14ac:dyDescent="0.25">
      <c r="B108" s="17">
        <v>5403191970</v>
      </c>
      <c r="C108" s="17" t="s">
        <v>229</v>
      </c>
      <c r="D108" s="17">
        <v>47190</v>
      </c>
      <c r="E108" s="17" t="s">
        <v>137</v>
      </c>
      <c r="F108" s="17" t="s">
        <v>130</v>
      </c>
      <c r="G108" s="17">
        <v>2020</v>
      </c>
      <c r="H108" s="17">
        <v>38500401</v>
      </c>
      <c r="I108" s="17">
        <v>-57405719</v>
      </c>
      <c r="J108" s="17">
        <v>-18905318</v>
      </c>
      <c r="K108" s="17">
        <v>-18905318</v>
      </c>
      <c r="L108" s="17">
        <v>-19904238</v>
      </c>
      <c r="M108" s="17">
        <v>22057093</v>
      </c>
      <c r="N108" s="17">
        <v>-28597685</v>
      </c>
      <c r="O108" s="17">
        <v>50654778</v>
      </c>
      <c r="P108" s="17"/>
      <c r="Q108" s="17"/>
      <c r="R108" s="17"/>
      <c r="S108" s="17"/>
      <c r="T108" s="17"/>
      <c r="U108" s="17"/>
      <c r="V108" s="17"/>
    </row>
    <row r="109" spans="2:22" x14ac:dyDescent="0.25">
      <c r="B109" s="17">
        <v>5308150990</v>
      </c>
      <c r="C109" s="17" t="s">
        <v>230</v>
      </c>
      <c r="D109" s="17">
        <v>47190</v>
      </c>
      <c r="E109" s="17" t="s">
        <v>137</v>
      </c>
      <c r="F109" s="17" t="s">
        <v>130</v>
      </c>
      <c r="G109" s="17">
        <v>2020</v>
      </c>
      <c r="H109" s="17">
        <v>38461653</v>
      </c>
      <c r="I109" s="17">
        <v>-38709845</v>
      </c>
      <c r="J109" s="17">
        <v>-194129</v>
      </c>
      <c r="K109" s="17">
        <v>-248192</v>
      </c>
      <c r="L109" s="17">
        <v>-1150531</v>
      </c>
      <c r="M109" s="17">
        <v>1820321</v>
      </c>
      <c r="N109" s="17">
        <v>-8438899</v>
      </c>
      <c r="O109" s="17">
        <v>10259220</v>
      </c>
      <c r="P109" s="17">
        <v>-71420</v>
      </c>
      <c r="Q109" s="17"/>
      <c r="R109" s="17">
        <v>-324131</v>
      </c>
      <c r="S109" s="17"/>
      <c r="T109" s="17"/>
      <c r="U109" s="17"/>
      <c r="V109" s="17"/>
    </row>
    <row r="110" spans="2:22" x14ac:dyDescent="0.25">
      <c r="B110" s="17">
        <v>5112140760</v>
      </c>
      <c r="C110" s="17" t="s">
        <v>231</v>
      </c>
      <c r="D110" s="17">
        <v>47190</v>
      </c>
      <c r="E110" s="17" t="s">
        <v>137</v>
      </c>
      <c r="F110" s="17" t="s">
        <v>130</v>
      </c>
      <c r="G110" s="17">
        <v>2020</v>
      </c>
      <c r="H110" s="17">
        <v>38043945</v>
      </c>
      <c r="I110" s="17">
        <v>-35536133</v>
      </c>
      <c r="J110" s="17">
        <v>2507812</v>
      </c>
      <c r="K110" s="17">
        <v>2507812</v>
      </c>
      <c r="L110" s="17">
        <v>2024305</v>
      </c>
      <c r="M110" s="17">
        <v>20077501</v>
      </c>
      <c r="N110" s="17">
        <v>11281446</v>
      </c>
      <c r="O110" s="17">
        <v>8796055</v>
      </c>
      <c r="P110" s="17"/>
      <c r="Q110" s="17"/>
      <c r="R110" s="17"/>
      <c r="S110" s="17"/>
      <c r="T110" s="17"/>
      <c r="U110" s="17"/>
      <c r="V110" s="17"/>
    </row>
    <row r="111" spans="2:22" x14ac:dyDescent="0.25">
      <c r="B111" s="17">
        <v>5412150930</v>
      </c>
      <c r="C111" s="17" t="s">
        <v>232</v>
      </c>
      <c r="D111" s="17">
        <v>47190</v>
      </c>
      <c r="E111" s="17" t="s">
        <v>137</v>
      </c>
      <c r="F111" s="17" t="s">
        <v>130</v>
      </c>
      <c r="G111" s="17">
        <v>2020</v>
      </c>
      <c r="H111" s="17">
        <v>37893622</v>
      </c>
      <c r="I111" s="17">
        <v>-33175668</v>
      </c>
      <c r="J111" s="17">
        <v>4794253</v>
      </c>
      <c r="K111" s="17">
        <v>4717954</v>
      </c>
      <c r="L111" s="17">
        <v>4095427</v>
      </c>
      <c r="M111" s="17">
        <v>18989585</v>
      </c>
      <c r="N111" s="17">
        <v>2375680</v>
      </c>
      <c r="O111" s="17">
        <v>16613905</v>
      </c>
      <c r="P111" s="17"/>
      <c r="Q111" s="17"/>
      <c r="R111" s="17"/>
      <c r="S111" s="17"/>
      <c r="T111" s="17"/>
      <c r="U111" s="17"/>
      <c r="V111" s="17"/>
    </row>
    <row r="112" spans="2:22" x14ac:dyDescent="0.25">
      <c r="B112" s="17">
        <v>4509962979</v>
      </c>
      <c r="C112" s="17" t="s">
        <v>233</v>
      </c>
      <c r="D112" s="17">
        <v>47190</v>
      </c>
      <c r="E112" s="17" t="s">
        <v>137</v>
      </c>
      <c r="F112" s="17" t="s">
        <v>130</v>
      </c>
      <c r="G112" s="17">
        <v>2020</v>
      </c>
      <c r="H112" s="17">
        <v>37638369</v>
      </c>
      <c r="I112" s="17">
        <v>-34781095</v>
      </c>
      <c r="J112" s="17">
        <v>3082274</v>
      </c>
      <c r="K112" s="17">
        <v>2857274</v>
      </c>
      <c r="L112" s="17">
        <v>1937433</v>
      </c>
      <c r="M112" s="17">
        <v>34373622</v>
      </c>
      <c r="N112" s="17">
        <v>9244293</v>
      </c>
      <c r="O112" s="17">
        <v>25129329</v>
      </c>
      <c r="P112" s="17">
        <v>-6294920</v>
      </c>
      <c r="Q112" s="17">
        <v>0</v>
      </c>
      <c r="R112" s="17">
        <v>7127639</v>
      </c>
      <c r="S112" s="17"/>
      <c r="T112" s="17"/>
      <c r="U112" s="17"/>
      <c r="V112" s="17"/>
    </row>
    <row r="113" spans="2:22" x14ac:dyDescent="0.25">
      <c r="B113" s="17">
        <v>4205027450</v>
      </c>
      <c r="C113" s="17" t="s">
        <v>234</v>
      </c>
      <c r="D113" s="17">
        <v>47190</v>
      </c>
      <c r="E113" s="17" t="s">
        <v>137</v>
      </c>
      <c r="F113" s="17" t="s">
        <v>130</v>
      </c>
      <c r="G113" s="17">
        <v>2020</v>
      </c>
      <c r="H113" s="17">
        <v>37531676</v>
      </c>
      <c r="I113" s="17">
        <v>-37078911</v>
      </c>
      <c r="J113" s="17">
        <v>1019765</v>
      </c>
      <c r="K113" s="17">
        <v>452765</v>
      </c>
      <c r="L113" s="17">
        <v>315425</v>
      </c>
      <c r="M113" s="17">
        <v>8005504</v>
      </c>
      <c r="N113" s="17">
        <v>5386425</v>
      </c>
      <c r="O113" s="17">
        <v>2619079</v>
      </c>
      <c r="P113" s="17"/>
      <c r="Q113" s="17"/>
      <c r="R113" s="17"/>
      <c r="S113" s="17"/>
      <c r="T113" s="17"/>
      <c r="U113" s="17"/>
      <c r="V113" s="17"/>
    </row>
    <row r="114" spans="2:22" x14ac:dyDescent="0.25">
      <c r="B114" s="17">
        <v>6909161340</v>
      </c>
      <c r="C114" s="17" t="s">
        <v>235</v>
      </c>
      <c r="D114" s="17">
        <v>47190</v>
      </c>
      <c r="E114" s="17" t="s">
        <v>137</v>
      </c>
      <c r="F114" s="17" t="s">
        <v>130</v>
      </c>
      <c r="G114" s="17">
        <v>2020</v>
      </c>
      <c r="H114" s="17">
        <v>36994838</v>
      </c>
      <c r="I114" s="17">
        <v>-33544856</v>
      </c>
      <c r="J114" s="17">
        <v>3699194</v>
      </c>
      <c r="K114" s="17">
        <v>3449982</v>
      </c>
      <c r="L114" s="17">
        <v>4713321</v>
      </c>
      <c r="M114" s="17">
        <v>56105513</v>
      </c>
      <c r="N114" s="17">
        <v>16108878</v>
      </c>
      <c r="O114" s="17">
        <v>39996635</v>
      </c>
      <c r="P114" s="17">
        <v>7639985</v>
      </c>
      <c r="Q114" s="17">
        <v>-101150</v>
      </c>
      <c r="R114" s="17">
        <v>-5923161</v>
      </c>
      <c r="S114" s="17"/>
      <c r="T114" s="17"/>
      <c r="U114" s="17"/>
      <c r="V114" s="17"/>
    </row>
    <row r="115" spans="2:22" x14ac:dyDescent="0.25">
      <c r="B115" s="17">
        <v>6606171750</v>
      </c>
      <c r="C115" s="17" t="s">
        <v>236</v>
      </c>
      <c r="D115" s="17">
        <v>47190</v>
      </c>
      <c r="E115" s="17" t="s">
        <v>137</v>
      </c>
      <c r="F115" s="17" t="s">
        <v>130</v>
      </c>
      <c r="G115" s="17">
        <v>2020</v>
      </c>
      <c r="H115" s="17">
        <v>36660610</v>
      </c>
      <c r="I115" s="17">
        <v>-29819239</v>
      </c>
      <c r="J115" s="17">
        <v>6841371</v>
      </c>
      <c r="K115" s="17">
        <v>6841371</v>
      </c>
      <c r="L115" s="17">
        <v>6734179</v>
      </c>
      <c r="M115" s="17">
        <v>138106</v>
      </c>
      <c r="N115" s="17">
        <v>138106</v>
      </c>
      <c r="O115" s="17">
        <v>0</v>
      </c>
      <c r="P115" s="17"/>
      <c r="Q115" s="17"/>
      <c r="R115" s="17"/>
      <c r="S115" s="17"/>
      <c r="T115" s="17"/>
      <c r="U115" s="17"/>
      <c r="V115" s="17"/>
    </row>
    <row r="116" spans="2:22" x14ac:dyDescent="0.25">
      <c r="B116" s="17">
        <v>5711170450</v>
      </c>
      <c r="C116" s="17" t="s">
        <v>237</v>
      </c>
      <c r="D116" s="17">
        <v>47190</v>
      </c>
      <c r="E116" s="17" t="s">
        <v>137</v>
      </c>
      <c r="F116" s="17" t="s">
        <v>130</v>
      </c>
      <c r="G116" s="17">
        <v>2020</v>
      </c>
      <c r="H116" s="17">
        <v>35753641</v>
      </c>
      <c r="I116" s="17">
        <v>-57940281</v>
      </c>
      <c r="J116" s="17">
        <v>-22186640</v>
      </c>
      <c r="K116" s="17">
        <v>-22186640</v>
      </c>
      <c r="L116" s="17">
        <v>-22562164</v>
      </c>
      <c r="M116" s="17">
        <v>36572316</v>
      </c>
      <c r="N116" s="17">
        <v>-110270757</v>
      </c>
      <c r="O116" s="17">
        <v>146843073</v>
      </c>
      <c r="P116" s="17">
        <v>7392187</v>
      </c>
      <c r="Q116" s="17">
        <v>0</v>
      </c>
      <c r="R116" s="17">
        <v>0</v>
      </c>
      <c r="S116" s="17"/>
      <c r="T116" s="17"/>
      <c r="U116" s="17"/>
      <c r="V116" s="17"/>
    </row>
    <row r="117" spans="2:22" x14ac:dyDescent="0.25">
      <c r="B117" s="17">
        <v>7105160490</v>
      </c>
      <c r="C117" s="17" t="s">
        <v>238</v>
      </c>
      <c r="D117" s="17">
        <v>47190</v>
      </c>
      <c r="E117" s="17" t="s">
        <v>137</v>
      </c>
      <c r="F117" s="17" t="s">
        <v>130</v>
      </c>
      <c r="G117" s="17">
        <v>2020</v>
      </c>
      <c r="H117" s="17">
        <v>35182950</v>
      </c>
      <c r="I117" s="17">
        <v>-35788119</v>
      </c>
      <c r="J117" s="17">
        <v>-605169</v>
      </c>
      <c r="K117" s="17">
        <v>-605169</v>
      </c>
      <c r="L117" s="17">
        <v>-629649</v>
      </c>
      <c r="M117" s="17">
        <v>6257268</v>
      </c>
      <c r="N117" s="17">
        <v>660287</v>
      </c>
      <c r="O117" s="17">
        <v>5596981</v>
      </c>
      <c r="P117" s="17"/>
      <c r="Q117" s="17"/>
      <c r="R117" s="17"/>
      <c r="S117" s="17"/>
      <c r="T117" s="17"/>
      <c r="U117" s="17"/>
      <c r="V117" s="17"/>
    </row>
    <row r="118" spans="2:22" x14ac:dyDescent="0.25">
      <c r="B118" s="17">
        <v>5906171800</v>
      </c>
      <c r="C118" s="17" t="s">
        <v>239</v>
      </c>
      <c r="D118" s="17">
        <v>47190</v>
      </c>
      <c r="E118" s="17" t="s">
        <v>137</v>
      </c>
      <c r="F118" s="17" t="s">
        <v>130</v>
      </c>
      <c r="G118" s="17">
        <v>2020</v>
      </c>
      <c r="H118" s="17">
        <v>33719927</v>
      </c>
      <c r="I118" s="17">
        <v>-31008491</v>
      </c>
      <c r="J118" s="17">
        <v>2711436</v>
      </c>
      <c r="K118" s="17">
        <v>2711436</v>
      </c>
      <c r="L118" s="17">
        <v>2934402</v>
      </c>
      <c r="M118" s="17">
        <v>15012227</v>
      </c>
      <c r="N118" s="17">
        <v>-1550365</v>
      </c>
      <c r="O118" s="17">
        <v>16562592</v>
      </c>
      <c r="P118" s="17"/>
      <c r="Q118" s="17"/>
      <c r="R118" s="17"/>
      <c r="S118" s="17"/>
      <c r="T118" s="17"/>
      <c r="U118" s="17"/>
      <c r="V118" s="17"/>
    </row>
    <row r="119" spans="2:22" x14ac:dyDescent="0.25">
      <c r="B119" s="17">
        <v>4610140890</v>
      </c>
      <c r="C119" s="17" t="s">
        <v>240</v>
      </c>
      <c r="D119" s="17">
        <v>47190</v>
      </c>
      <c r="E119" s="17" t="s">
        <v>137</v>
      </c>
      <c r="F119" s="17" t="s">
        <v>130</v>
      </c>
      <c r="G119" s="17">
        <v>2019</v>
      </c>
      <c r="H119" s="17">
        <v>32101759</v>
      </c>
      <c r="I119" s="17">
        <v>-30269960</v>
      </c>
      <c r="J119" s="17">
        <v>1831799</v>
      </c>
      <c r="K119" s="17">
        <v>1831799</v>
      </c>
      <c r="L119" s="17">
        <v>1266519</v>
      </c>
      <c r="M119" s="17">
        <v>4686022</v>
      </c>
      <c r="N119" s="17">
        <v>-1428346</v>
      </c>
      <c r="O119" s="17">
        <v>6114368</v>
      </c>
      <c r="P119" s="17"/>
      <c r="Q119" s="17"/>
      <c r="R119" s="17"/>
      <c r="S119" s="17"/>
      <c r="T119" s="17"/>
      <c r="U119" s="17"/>
      <c r="V119" s="17"/>
    </row>
    <row r="120" spans="2:22" x14ac:dyDescent="0.25">
      <c r="B120" s="17">
        <v>6403141330</v>
      </c>
      <c r="C120" s="17" t="s">
        <v>241</v>
      </c>
      <c r="D120" s="17">
        <v>47190</v>
      </c>
      <c r="E120" s="17" t="s">
        <v>137</v>
      </c>
      <c r="F120" s="17" t="s">
        <v>130</v>
      </c>
      <c r="G120" s="17">
        <v>2014</v>
      </c>
      <c r="H120" s="17">
        <v>32037059</v>
      </c>
      <c r="I120" s="17">
        <v>-31516031</v>
      </c>
      <c r="J120" s="17">
        <v>521028</v>
      </c>
      <c r="K120" s="17">
        <v>521028</v>
      </c>
      <c r="L120" s="17">
        <v>-33133</v>
      </c>
      <c r="M120" s="17">
        <v>17712310</v>
      </c>
      <c r="N120" s="17">
        <v>466867</v>
      </c>
      <c r="O120" s="17">
        <v>17245443</v>
      </c>
      <c r="P120" s="17">
        <v>5927685</v>
      </c>
      <c r="Q120" s="17">
        <v>-10500000</v>
      </c>
      <c r="R120" s="17">
        <v>7600000</v>
      </c>
      <c r="S120" s="17"/>
      <c r="T120" s="17"/>
      <c r="U120" s="17"/>
      <c r="V120" s="17"/>
    </row>
    <row r="121" spans="2:22" x14ac:dyDescent="0.25">
      <c r="B121" s="17">
        <v>4704141110</v>
      </c>
      <c r="C121" s="17" t="s">
        <v>242</v>
      </c>
      <c r="D121" s="17">
        <v>47190</v>
      </c>
      <c r="E121" s="17" t="s">
        <v>137</v>
      </c>
      <c r="F121" s="17" t="s">
        <v>130</v>
      </c>
      <c r="G121" s="17">
        <v>2020</v>
      </c>
      <c r="H121" s="17">
        <v>30972797</v>
      </c>
      <c r="I121" s="17">
        <v>-3536582</v>
      </c>
      <c r="J121" s="17">
        <v>27462693</v>
      </c>
      <c r="K121" s="17">
        <v>27436215</v>
      </c>
      <c r="L121" s="17">
        <v>23106118</v>
      </c>
      <c r="M121" s="17">
        <v>61652982</v>
      </c>
      <c r="N121" s="17">
        <v>47888947</v>
      </c>
      <c r="O121" s="17">
        <v>13764035</v>
      </c>
      <c r="P121" s="17"/>
      <c r="Q121" s="17"/>
      <c r="R121" s="17"/>
      <c r="S121" s="17"/>
      <c r="T121" s="17"/>
      <c r="U121" s="17"/>
      <c r="V121" s="17"/>
    </row>
    <row r="122" spans="2:22" x14ac:dyDescent="0.25">
      <c r="B122" s="17">
        <v>5006201100</v>
      </c>
      <c r="C122" s="17" t="s">
        <v>243</v>
      </c>
      <c r="D122" s="17">
        <v>47190</v>
      </c>
      <c r="E122" s="17" t="s">
        <v>137</v>
      </c>
      <c r="F122" s="17" t="s">
        <v>130</v>
      </c>
      <c r="G122" s="17">
        <v>2020</v>
      </c>
      <c r="H122" s="17">
        <v>29207261</v>
      </c>
      <c r="I122" s="17">
        <v>-30093539</v>
      </c>
      <c r="J122" s="17">
        <v>-886278</v>
      </c>
      <c r="K122" s="17">
        <v>-886278</v>
      </c>
      <c r="L122" s="17">
        <v>-708810</v>
      </c>
      <c r="M122" s="17">
        <v>2014497</v>
      </c>
      <c r="N122" s="17">
        <v>-208810</v>
      </c>
      <c r="O122" s="17">
        <v>2223307</v>
      </c>
      <c r="P122" s="17">
        <v>-1962219</v>
      </c>
      <c r="Q122" s="17"/>
      <c r="R122" s="17">
        <v>2102363</v>
      </c>
      <c r="S122" s="17"/>
      <c r="T122" s="17"/>
      <c r="U122" s="17"/>
      <c r="V122" s="17"/>
    </row>
    <row r="123" spans="2:22" x14ac:dyDescent="0.25">
      <c r="B123" s="17">
        <v>4102023790</v>
      </c>
      <c r="C123" s="17" t="s">
        <v>244</v>
      </c>
      <c r="D123" s="17">
        <v>47190</v>
      </c>
      <c r="E123" s="17" t="s">
        <v>137</v>
      </c>
      <c r="F123" s="17" t="s">
        <v>130</v>
      </c>
      <c r="G123" s="17">
        <v>2017</v>
      </c>
      <c r="H123" s="17">
        <v>28938333</v>
      </c>
      <c r="I123" s="17"/>
      <c r="J123" s="17">
        <v>1665064</v>
      </c>
      <c r="K123" s="17">
        <v>901598</v>
      </c>
      <c r="L123" s="17">
        <v>240774</v>
      </c>
      <c r="M123" s="17">
        <v>11785205</v>
      </c>
      <c r="N123" s="17">
        <v>-407679</v>
      </c>
      <c r="O123" s="17">
        <v>12192884</v>
      </c>
      <c r="P123" s="17">
        <v>1144358</v>
      </c>
      <c r="Q123" s="17">
        <v>0</v>
      </c>
      <c r="R123" s="17">
        <v>-1097168</v>
      </c>
      <c r="S123" s="17"/>
      <c r="T123" s="17"/>
      <c r="U123" s="17"/>
      <c r="V123" s="17"/>
    </row>
    <row r="124" spans="2:22" x14ac:dyDescent="0.25">
      <c r="B124" s="17">
        <v>5007150810</v>
      </c>
      <c r="C124" s="17" t="s">
        <v>245</v>
      </c>
      <c r="D124" s="17">
        <v>47190</v>
      </c>
      <c r="E124" s="17" t="s">
        <v>137</v>
      </c>
      <c r="F124" s="17" t="s">
        <v>130</v>
      </c>
      <c r="G124" s="17">
        <v>2020</v>
      </c>
      <c r="H124" s="17">
        <v>28276917</v>
      </c>
      <c r="I124" s="17"/>
      <c r="J124" s="17">
        <v>-3400666</v>
      </c>
      <c r="K124" s="17">
        <v>-3504960</v>
      </c>
      <c r="L124" s="17">
        <v>-3621790</v>
      </c>
      <c r="M124" s="17">
        <v>1899719</v>
      </c>
      <c r="N124" s="17">
        <v>-6886650</v>
      </c>
      <c r="O124" s="17">
        <v>8786369</v>
      </c>
      <c r="P124" s="17">
        <v>-1211481</v>
      </c>
      <c r="Q124" s="17">
        <v>0</v>
      </c>
      <c r="R124" s="17">
        <v>0</v>
      </c>
      <c r="S124" s="17"/>
      <c r="T124" s="17"/>
      <c r="U124" s="17"/>
      <c r="V124" s="17"/>
    </row>
    <row r="125" spans="2:22" x14ac:dyDescent="0.25">
      <c r="B125" s="17">
        <v>4510181320</v>
      </c>
      <c r="C125" s="17" t="s">
        <v>246</v>
      </c>
      <c r="D125" s="17">
        <v>47190</v>
      </c>
      <c r="E125" s="17" t="s">
        <v>137</v>
      </c>
      <c r="F125" s="17" t="s">
        <v>130</v>
      </c>
      <c r="G125" s="17">
        <v>2020</v>
      </c>
      <c r="H125" s="17">
        <v>27366066</v>
      </c>
      <c r="I125" s="17">
        <v>-29558721</v>
      </c>
      <c r="J125" s="17">
        <v>1506545</v>
      </c>
      <c r="K125" s="17">
        <v>-2192655</v>
      </c>
      <c r="L125" s="17">
        <v>-2722713</v>
      </c>
      <c r="M125" s="17">
        <v>23558909</v>
      </c>
      <c r="N125" s="17">
        <v>-12104302</v>
      </c>
      <c r="O125" s="17">
        <v>35663211</v>
      </c>
      <c r="P125" s="17"/>
      <c r="Q125" s="17"/>
      <c r="R125" s="17"/>
      <c r="S125" s="17"/>
      <c r="T125" s="17"/>
      <c r="U125" s="17"/>
      <c r="V125" s="17"/>
    </row>
    <row r="126" spans="2:22" x14ac:dyDescent="0.25">
      <c r="B126" s="17">
        <v>6810983219</v>
      </c>
      <c r="C126" s="17" t="s">
        <v>247</v>
      </c>
      <c r="D126" s="17">
        <v>47190</v>
      </c>
      <c r="E126" s="17" t="s">
        <v>137</v>
      </c>
      <c r="F126" s="17" t="s">
        <v>130</v>
      </c>
      <c r="G126" s="17">
        <v>2018</v>
      </c>
      <c r="H126" s="17">
        <v>26674568</v>
      </c>
      <c r="I126" s="17">
        <v>-23438316</v>
      </c>
      <c r="J126" s="17">
        <v>6122554</v>
      </c>
      <c r="K126" s="17">
        <v>3236252</v>
      </c>
      <c r="L126" s="17">
        <v>3221738</v>
      </c>
      <c r="M126" s="17">
        <v>20499497</v>
      </c>
      <c r="N126" s="17">
        <v>1094929</v>
      </c>
      <c r="O126" s="17">
        <v>19404568</v>
      </c>
      <c r="P126" s="17"/>
      <c r="Q126" s="17"/>
      <c r="R126" s="17"/>
      <c r="S126" s="17"/>
      <c r="T126" s="17"/>
      <c r="U126" s="17"/>
      <c r="V126" s="17"/>
    </row>
    <row r="127" spans="2:22" x14ac:dyDescent="0.25">
      <c r="B127" s="17">
        <v>6601165830</v>
      </c>
      <c r="C127" s="17" t="s">
        <v>248</v>
      </c>
      <c r="D127" s="17">
        <v>47190</v>
      </c>
      <c r="E127" s="17" t="s">
        <v>137</v>
      </c>
      <c r="F127" s="17" t="s">
        <v>130</v>
      </c>
      <c r="G127" s="17">
        <v>2020</v>
      </c>
      <c r="H127" s="17">
        <v>24467857</v>
      </c>
      <c r="I127" s="17">
        <v>-20931158</v>
      </c>
      <c r="J127" s="17">
        <v>4215734</v>
      </c>
      <c r="K127" s="17">
        <v>3536699</v>
      </c>
      <c r="L127" s="17">
        <v>3029147</v>
      </c>
      <c r="M127" s="17">
        <v>8274048</v>
      </c>
      <c r="N127" s="17">
        <v>2121174</v>
      </c>
      <c r="O127" s="17">
        <v>6152874</v>
      </c>
      <c r="P127" s="17">
        <v>2438336</v>
      </c>
      <c r="Q127" s="17"/>
      <c r="R127" s="17">
        <v>-2438336</v>
      </c>
      <c r="S127" s="17"/>
      <c r="T127" s="17"/>
      <c r="U127" s="17"/>
      <c r="V127" s="17"/>
    </row>
    <row r="128" spans="2:22" x14ac:dyDescent="0.25">
      <c r="B128" s="17">
        <v>4804141870</v>
      </c>
      <c r="C128" s="17" t="s">
        <v>249</v>
      </c>
      <c r="D128" s="17">
        <v>47190</v>
      </c>
      <c r="E128" s="17" t="s">
        <v>137</v>
      </c>
      <c r="F128" s="17" t="s">
        <v>130</v>
      </c>
      <c r="G128" s="17">
        <v>2016</v>
      </c>
      <c r="H128" s="17">
        <v>24077769</v>
      </c>
      <c r="I128" s="17">
        <v>-36696071</v>
      </c>
      <c r="J128" s="17">
        <v>-11128140</v>
      </c>
      <c r="K128" s="17">
        <v>-12618302</v>
      </c>
      <c r="L128" s="17">
        <v>-10276764</v>
      </c>
      <c r="M128" s="17">
        <v>18397108</v>
      </c>
      <c r="N128" s="17">
        <v>-5527800</v>
      </c>
      <c r="O128" s="17">
        <v>23924908</v>
      </c>
      <c r="P128" s="17"/>
      <c r="Q128" s="17"/>
      <c r="R128" s="17"/>
      <c r="S128" s="17"/>
      <c r="T128" s="17"/>
      <c r="U128" s="17"/>
      <c r="V128" s="17"/>
    </row>
    <row r="129" spans="2:22" x14ac:dyDescent="0.25">
      <c r="B129" s="17">
        <v>6002120360</v>
      </c>
      <c r="C129" s="17" t="s">
        <v>250</v>
      </c>
      <c r="D129" s="17">
        <v>47190</v>
      </c>
      <c r="E129" s="17" t="s">
        <v>137</v>
      </c>
      <c r="F129" s="17" t="s">
        <v>130</v>
      </c>
      <c r="G129" s="17">
        <v>2020</v>
      </c>
      <c r="H129" s="17">
        <v>24018159</v>
      </c>
      <c r="I129" s="17">
        <v>-23665454</v>
      </c>
      <c r="J129" s="17">
        <v>352705</v>
      </c>
      <c r="K129" s="17">
        <v>352705</v>
      </c>
      <c r="L129" s="17">
        <v>-603269</v>
      </c>
      <c r="M129" s="17">
        <v>9362301</v>
      </c>
      <c r="N129" s="17">
        <v>-1768011</v>
      </c>
      <c r="O129" s="17">
        <v>11130312</v>
      </c>
      <c r="P129" s="17"/>
      <c r="Q129" s="17"/>
      <c r="R129" s="17"/>
      <c r="S129" s="17"/>
      <c r="T129" s="17"/>
      <c r="U129" s="17"/>
      <c r="V129" s="17"/>
    </row>
    <row r="130" spans="2:22" x14ac:dyDescent="0.25">
      <c r="B130" s="17">
        <v>7006100200</v>
      </c>
      <c r="C130" s="17" t="s">
        <v>251</v>
      </c>
      <c r="D130" s="17">
        <v>47190</v>
      </c>
      <c r="E130" s="17" t="s">
        <v>137</v>
      </c>
      <c r="F130" s="17" t="s">
        <v>130</v>
      </c>
      <c r="G130" s="17">
        <v>2020</v>
      </c>
      <c r="H130" s="17">
        <v>23970182</v>
      </c>
      <c r="I130" s="17">
        <v>-25038267</v>
      </c>
      <c r="J130" s="17">
        <v>-104079</v>
      </c>
      <c r="K130" s="17">
        <v>-1068085</v>
      </c>
      <c r="L130" s="17">
        <v>-1629616</v>
      </c>
      <c r="M130" s="17">
        <v>7277765</v>
      </c>
      <c r="N130" s="17">
        <v>-3930263</v>
      </c>
      <c r="O130" s="17">
        <v>11208028</v>
      </c>
      <c r="P130" s="17">
        <v>384854</v>
      </c>
      <c r="Q130" s="17">
        <v>0</v>
      </c>
      <c r="R130" s="17">
        <v>741465</v>
      </c>
      <c r="S130" s="17"/>
      <c r="T130" s="17"/>
      <c r="U130" s="17"/>
      <c r="V130" s="17"/>
    </row>
    <row r="131" spans="2:22" x14ac:dyDescent="0.25">
      <c r="B131" s="17">
        <v>4706002760</v>
      </c>
      <c r="C131" s="17" t="s">
        <v>252</v>
      </c>
      <c r="D131" s="17">
        <v>47190</v>
      </c>
      <c r="E131" s="17" t="s">
        <v>137</v>
      </c>
      <c r="F131" s="17" t="s">
        <v>130</v>
      </c>
      <c r="G131" s="17">
        <v>2020</v>
      </c>
      <c r="H131" s="17">
        <v>23513180</v>
      </c>
      <c r="I131" s="17">
        <v>-23188714</v>
      </c>
      <c r="J131" s="17">
        <v>1300839</v>
      </c>
      <c r="K131" s="17">
        <v>324466</v>
      </c>
      <c r="L131" s="17">
        <v>236020</v>
      </c>
      <c r="M131" s="17">
        <v>7492095</v>
      </c>
      <c r="N131" s="17">
        <v>1562392</v>
      </c>
      <c r="O131" s="17">
        <v>5929703</v>
      </c>
      <c r="P131" s="17"/>
      <c r="Q131" s="17"/>
      <c r="R131" s="17"/>
      <c r="S131" s="17"/>
      <c r="T131" s="17"/>
      <c r="U131" s="17"/>
      <c r="V131" s="17"/>
    </row>
    <row r="132" spans="2:22" x14ac:dyDescent="0.25">
      <c r="B132" s="17">
        <v>6111190970</v>
      </c>
      <c r="C132" s="17" t="s">
        <v>253</v>
      </c>
      <c r="D132" s="17">
        <v>47190</v>
      </c>
      <c r="E132" s="17" t="s">
        <v>137</v>
      </c>
      <c r="F132" s="17" t="s">
        <v>130</v>
      </c>
      <c r="G132" s="17">
        <v>2020</v>
      </c>
      <c r="H132" s="17">
        <v>23441279</v>
      </c>
      <c r="I132" s="17">
        <v>-20861698</v>
      </c>
      <c r="J132" s="17">
        <v>2579581</v>
      </c>
      <c r="K132" s="17">
        <v>2579581</v>
      </c>
      <c r="L132" s="17">
        <v>2431081</v>
      </c>
      <c r="M132" s="17">
        <v>11368638</v>
      </c>
      <c r="N132" s="17">
        <v>2800081</v>
      </c>
      <c r="O132" s="17">
        <v>8568557</v>
      </c>
      <c r="P132" s="17"/>
      <c r="Q132" s="17"/>
      <c r="R132" s="17"/>
      <c r="S132" s="17"/>
      <c r="T132" s="17"/>
      <c r="U132" s="17"/>
      <c r="V132" s="17"/>
    </row>
    <row r="133" spans="2:22" x14ac:dyDescent="0.25">
      <c r="B133" s="17">
        <v>5303121000</v>
      </c>
      <c r="C133" s="17" t="s">
        <v>254</v>
      </c>
      <c r="D133" s="17">
        <v>47190</v>
      </c>
      <c r="E133" s="17" t="s">
        <v>137</v>
      </c>
      <c r="F133" s="17" t="s">
        <v>130</v>
      </c>
      <c r="G133" s="17">
        <v>2020</v>
      </c>
      <c r="H133" s="17">
        <v>22443537</v>
      </c>
      <c r="I133" s="17">
        <v>-22709693</v>
      </c>
      <c r="J133" s="17">
        <v>-266156</v>
      </c>
      <c r="K133" s="17">
        <v>-266156</v>
      </c>
      <c r="L133" s="17">
        <v>-295580</v>
      </c>
      <c r="M133" s="17">
        <v>2515924</v>
      </c>
      <c r="N133" s="17">
        <v>-209802</v>
      </c>
      <c r="O133" s="17">
        <v>2725726</v>
      </c>
      <c r="P133" s="17"/>
      <c r="Q133" s="17"/>
      <c r="R133" s="17"/>
      <c r="S133" s="17"/>
      <c r="T133" s="17"/>
      <c r="U133" s="17"/>
      <c r="V133" s="17"/>
    </row>
    <row r="134" spans="2:22" x14ac:dyDescent="0.25">
      <c r="B134" s="17">
        <v>5210071250</v>
      </c>
      <c r="C134" s="17" t="s">
        <v>255</v>
      </c>
      <c r="D134" s="17">
        <v>47190</v>
      </c>
      <c r="E134" s="17" t="s">
        <v>137</v>
      </c>
      <c r="F134" s="17" t="s">
        <v>130</v>
      </c>
      <c r="G134" s="17">
        <v>2020</v>
      </c>
      <c r="H134" s="17">
        <v>21476260</v>
      </c>
      <c r="I134" s="17">
        <v>-21022522</v>
      </c>
      <c r="J134" s="17">
        <v>453738</v>
      </c>
      <c r="K134" s="17">
        <v>453738</v>
      </c>
      <c r="L134" s="17">
        <v>74102</v>
      </c>
      <c r="M134" s="17">
        <v>4149674</v>
      </c>
      <c r="N134" s="17">
        <v>-2391561</v>
      </c>
      <c r="O134" s="17">
        <v>6541235</v>
      </c>
      <c r="P134" s="17"/>
      <c r="Q134" s="17"/>
      <c r="R134" s="17"/>
      <c r="S134" s="17"/>
      <c r="T134" s="17"/>
      <c r="U134" s="17"/>
      <c r="V134" s="17"/>
    </row>
    <row r="135" spans="2:22" x14ac:dyDescent="0.25">
      <c r="B135" s="17">
        <v>5403190810</v>
      </c>
      <c r="C135" s="17" t="s">
        <v>256</v>
      </c>
      <c r="D135" s="17">
        <v>47190</v>
      </c>
      <c r="E135" s="17" t="s">
        <v>137</v>
      </c>
      <c r="F135" s="17" t="s">
        <v>130</v>
      </c>
      <c r="G135" s="17">
        <v>2020</v>
      </c>
      <c r="H135" s="17">
        <v>21451856</v>
      </c>
      <c r="I135" s="17">
        <v>-26808775</v>
      </c>
      <c r="J135" s="17">
        <v>-5356919</v>
      </c>
      <c r="K135" s="17">
        <v>-5356919</v>
      </c>
      <c r="L135" s="17">
        <v>-5386055</v>
      </c>
      <c r="M135" s="17">
        <v>846491</v>
      </c>
      <c r="N135" s="17">
        <v>-6264057</v>
      </c>
      <c r="O135" s="17">
        <v>7110548</v>
      </c>
      <c r="P135" s="17"/>
      <c r="Q135" s="17"/>
      <c r="R135" s="17"/>
      <c r="S135" s="17"/>
      <c r="T135" s="17"/>
      <c r="U135" s="17"/>
      <c r="V135" s="17"/>
    </row>
    <row r="136" spans="2:22" x14ac:dyDescent="0.25">
      <c r="B136" s="17">
        <v>5905140470</v>
      </c>
      <c r="C136" s="17" t="s">
        <v>257</v>
      </c>
      <c r="D136" s="17">
        <v>47190</v>
      </c>
      <c r="E136" s="17" t="s">
        <v>137</v>
      </c>
      <c r="F136" s="17" t="s">
        <v>130</v>
      </c>
      <c r="G136" s="17">
        <v>2020</v>
      </c>
      <c r="H136" s="17">
        <v>21057600</v>
      </c>
      <c r="I136" s="17">
        <v>-13336497</v>
      </c>
      <c r="J136" s="17">
        <v>8600218</v>
      </c>
      <c r="K136" s="17">
        <v>7721103</v>
      </c>
      <c r="L136" s="17">
        <v>5880618</v>
      </c>
      <c r="M136" s="17">
        <v>9258637</v>
      </c>
      <c r="N136" s="17">
        <v>7090589</v>
      </c>
      <c r="O136" s="17">
        <v>2168048</v>
      </c>
      <c r="P136" s="17"/>
      <c r="Q136" s="17"/>
      <c r="R136" s="17"/>
      <c r="S136" s="17"/>
      <c r="T136" s="17"/>
      <c r="U136" s="17"/>
      <c r="V136" s="17"/>
    </row>
    <row r="137" spans="2:22" x14ac:dyDescent="0.25">
      <c r="B137" s="17">
        <v>6004091070</v>
      </c>
      <c r="C137" s="17" t="s">
        <v>258</v>
      </c>
      <c r="D137" s="17">
        <v>47190</v>
      </c>
      <c r="E137" s="17" t="s">
        <v>137</v>
      </c>
      <c r="F137" s="17" t="s">
        <v>130</v>
      </c>
      <c r="G137" s="17">
        <v>2016</v>
      </c>
      <c r="H137" s="17">
        <v>20078181</v>
      </c>
      <c r="I137" s="17"/>
      <c r="J137" s="17">
        <v>10650559</v>
      </c>
      <c r="K137" s="17">
        <v>4207344</v>
      </c>
      <c r="L137" s="17">
        <v>-8723583</v>
      </c>
      <c r="M137" s="17">
        <v>191799005</v>
      </c>
      <c r="N137" s="17">
        <v>-13359508</v>
      </c>
      <c r="O137" s="17">
        <v>205158513</v>
      </c>
      <c r="P137" s="17"/>
      <c r="Q137" s="17"/>
      <c r="R137" s="17"/>
      <c r="S137" s="17"/>
      <c r="T137" s="17"/>
      <c r="U137" s="17"/>
      <c r="V137" s="17"/>
    </row>
    <row r="138" spans="2:22" x14ac:dyDescent="0.25">
      <c r="B138" s="17">
        <v>5107080320</v>
      </c>
      <c r="C138" s="17" t="s">
        <v>259</v>
      </c>
      <c r="D138" s="17">
        <v>47190</v>
      </c>
      <c r="E138" s="17" t="s">
        <v>137</v>
      </c>
      <c r="F138" s="17" t="s">
        <v>130</v>
      </c>
      <c r="G138" s="17">
        <v>2020</v>
      </c>
      <c r="H138" s="17">
        <v>19992925</v>
      </c>
      <c r="I138" s="17">
        <v>-21044619</v>
      </c>
      <c r="J138" s="17">
        <v>-971673</v>
      </c>
      <c r="K138" s="17">
        <v>-1051694</v>
      </c>
      <c r="L138" s="17">
        <v>-1306369</v>
      </c>
      <c r="M138" s="17">
        <v>952833</v>
      </c>
      <c r="N138" s="17">
        <v>-3414480</v>
      </c>
      <c r="O138" s="17">
        <v>4367313</v>
      </c>
      <c r="P138" s="17"/>
      <c r="Q138" s="17"/>
      <c r="R138" s="17"/>
      <c r="S138" s="17"/>
      <c r="T138" s="17"/>
      <c r="U138" s="17"/>
      <c r="V138" s="17"/>
    </row>
    <row r="139" spans="2:22" x14ac:dyDescent="0.25">
      <c r="B139" s="17">
        <v>6310170530</v>
      </c>
      <c r="C139" s="17" t="s">
        <v>260</v>
      </c>
      <c r="D139" s="17">
        <v>47190</v>
      </c>
      <c r="E139" s="17" t="s">
        <v>137</v>
      </c>
      <c r="F139" s="17" t="s">
        <v>130</v>
      </c>
      <c r="G139" s="17">
        <v>2020</v>
      </c>
      <c r="H139" s="17">
        <v>19950438</v>
      </c>
      <c r="I139" s="17">
        <v>-17138058</v>
      </c>
      <c r="J139" s="17">
        <v>2812380</v>
      </c>
      <c r="K139" s="17">
        <v>2812380</v>
      </c>
      <c r="L139" s="17">
        <v>2667518</v>
      </c>
      <c r="M139" s="17">
        <v>6132469</v>
      </c>
      <c r="N139" s="17">
        <v>847688</v>
      </c>
      <c r="O139" s="17">
        <v>5284780</v>
      </c>
      <c r="P139" s="17"/>
      <c r="Q139" s="17"/>
      <c r="R139" s="17"/>
      <c r="S139" s="17"/>
      <c r="T139" s="17"/>
      <c r="U139" s="17"/>
      <c r="V139" s="17"/>
    </row>
    <row r="140" spans="2:22" x14ac:dyDescent="0.25">
      <c r="B140" s="17">
        <v>6104081410</v>
      </c>
      <c r="C140" s="17" t="s">
        <v>261</v>
      </c>
      <c r="D140" s="17">
        <v>47190</v>
      </c>
      <c r="E140" s="17" t="s">
        <v>137</v>
      </c>
      <c r="F140" s="17" t="s">
        <v>130</v>
      </c>
      <c r="G140" s="17">
        <v>2020</v>
      </c>
      <c r="H140" s="17">
        <v>19637123</v>
      </c>
      <c r="I140" s="17">
        <v>-22250918</v>
      </c>
      <c r="J140" s="17">
        <v>-2613795</v>
      </c>
      <c r="K140" s="17">
        <v>-2613795</v>
      </c>
      <c r="L140" s="17">
        <v>-2940923</v>
      </c>
      <c r="M140" s="17">
        <v>723151</v>
      </c>
      <c r="N140" s="17">
        <v>-6709446</v>
      </c>
      <c r="O140" s="17">
        <v>7432597</v>
      </c>
      <c r="P140" s="17"/>
      <c r="Q140" s="17"/>
      <c r="R140" s="17"/>
      <c r="S140" s="17"/>
      <c r="T140" s="17"/>
      <c r="U140" s="17"/>
      <c r="V140" s="17"/>
    </row>
    <row r="141" spans="2:22" x14ac:dyDescent="0.25">
      <c r="B141" s="17">
        <v>4903200160</v>
      </c>
      <c r="C141" s="17" t="s">
        <v>262</v>
      </c>
      <c r="D141" s="17">
        <v>47190</v>
      </c>
      <c r="E141" s="17" t="s">
        <v>137</v>
      </c>
      <c r="F141" s="17" t="s">
        <v>130</v>
      </c>
      <c r="G141" s="17">
        <v>2020</v>
      </c>
      <c r="H141" s="17">
        <v>17636855</v>
      </c>
      <c r="I141" s="17">
        <v>-12655866</v>
      </c>
      <c r="J141" s="17">
        <v>5148989</v>
      </c>
      <c r="K141" s="17">
        <v>4980989</v>
      </c>
      <c r="L141" s="17">
        <v>3984208</v>
      </c>
      <c r="M141" s="17">
        <v>7234340</v>
      </c>
      <c r="N141" s="17">
        <v>4484208</v>
      </c>
      <c r="O141" s="17">
        <v>2750132</v>
      </c>
      <c r="P141" s="17"/>
      <c r="Q141" s="17"/>
      <c r="R141" s="17"/>
      <c r="S141" s="17"/>
      <c r="T141" s="17"/>
      <c r="U141" s="17"/>
      <c r="V141" s="17"/>
    </row>
    <row r="142" spans="2:22" x14ac:dyDescent="0.25">
      <c r="B142" s="17">
        <v>6311092680</v>
      </c>
      <c r="C142" s="17" t="s">
        <v>263</v>
      </c>
      <c r="D142" s="17">
        <v>47190</v>
      </c>
      <c r="E142" s="17" t="s">
        <v>137</v>
      </c>
      <c r="F142" s="17" t="s">
        <v>130</v>
      </c>
      <c r="G142" s="17">
        <v>2020</v>
      </c>
      <c r="H142" s="17">
        <v>17457135</v>
      </c>
      <c r="I142" s="17">
        <v>-17260124</v>
      </c>
      <c r="J142" s="17">
        <v>197011</v>
      </c>
      <c r="K142" s="17">
        <v>197011</v>
      </c>
      <c r="L142" s="17">
        <v>18862</v>
      </c>
      <c r="M142" s="17">
        <v>19690777</v>
      </c>
      <c r="N142" s="17">
        <v>13953824</v>
      </c>
      <c r="O142" s="17">
        <v>5736953</v>
      </c>
      <c r="P142" s="17"/>
      <c r="Q142" s="17"/>
      <c r="R142" s="17"/>
      <c r="S142" s="17"/>
      <c r="T142" s="17"/>
      <c r="U142" s="17"/>
      <c r="V142" s="17"/>
    </row>
    <row r="143" spans="2:22" x14ac:dyDescent="0.25">
      <c r="B143" s="17">
        <v>4310170590</v>
      </c>
      <c r="C143" s="17" t="s">
        <v>264</v>
      </c>
      <c r="D143" s="17">
        <v>47190</v>
      </c>
      <c r="E143" s="17" t="s">
        <v>137</v>
      </c>
      <c r="F143" s="17" t="s">
        <v>130</v>
      </c>
      <c r="G143" s="17">
        <v>2020</v>
      </c>
      <c r="H143" s="17">
        <v>17036525</v>
      </c>
      <c r="I143" s="17">
        <v>-18976858</v>
      </c>
      <c r="J143" s="17">
        <v>-1940333</v>
      </c>
      <c r="K143" s="17">
        <v>-1940333</v>
      </c>
      <c r="L143" s="17">
        <v>-2162327</v>
      </c>
      <c r="M143" s="17">
        <v>106</v>
      </c>
      <c r="N143" s="17">
        <v>-17424296</v>
      </c>
      <c r="O143" s="17">
        <v>17424402</v>
      </c>
      <c r="P143" s="17"/>
      <c r="Q143" s="17"/>
      <c r="R143" s="17"/>
      <c r="S143" s="17"/>
      <c r="T143" s="17"/>
      <c r="U143" s="17"/>
      <c r="V143" s="17"/>
    </row>
    <row r="144" spans="2:22" x14ac:dyDescent="0.25">
      <c r="B144" s="17">
        <v>6912992449</v>
      </c>
      <c r="C144" s="17" t="s">
        <v>265</v>
      </c>
      <c r="D144" s="17">
        <v>47190</v>
      </c>
      <c r="E144" s="17" t="s">
        <v>137</v>
      </c>
      <c r="F144" s="17" t="s">
        <v>130</v>
      </c>
      <c r="G144" s="17">
        <v>2020</v>
      </c>
      <c r="H144" s="17">
        <v>16957941</v>
      </c>
      <c r="I144" s="17">
        <v>-11033570</v>
      </c>
      <c r="J144" s="17">
        <v>10526695</v>
      </c>
      <c r="K144" s="17">
        <v>5924371</v>
      </c>
      <c r="L144" s="17">
        <v>11614445</v>
      </c>
      <c r="M144" s="17">
        <v>489342822</v>
      </c>
      <c r="N144" s="17">
        <v>486555816</v>
      </c>
      <c r="O144" s="17">
        <v>2787006</v>
      </c>
      <c r="P144" s="17"/>
      <c r="Q144" s="17"/>
      <c r="R144" s="17"/>
      <c r="S144" s="17"/>
      <c r="T144" s="17"/>
      <c r="U144" s="17"/>
      <c r="V144" s="17"/>
    </row>
    <row r="145" spans="2:22" x14ac:dyDescent="0.25">
      <c r="B145" s="17">
        <v>5704151580</v>
      </c>
      <c r="C145" s="17" t="s">
        <v>266</v>
      </c>
      <c r="D145" s="17">
        <v>47190</v>
      </c>
      <c r="E145" s="17" t="s">
        <v>137</v>
      </c>
      <c r="F145" s="17" t="s">
        <v>130</v>
      </c>
      <c r="G145" s="17">
        <v>2020</v>
      </c>
      <c r="H145" s="17">
        <v>15849581</v>
      </c>
      <c r="I145" s="17">
        <v>-15390440</v>
      </c>
      <c r="J145" s="17">
        <v>493128</v>
      </c>
      <c r="K145" s="17">
        <v>459141</v>
      </c>
      <c r="L145" s="17">
        <v>417746</v>
      </c>
      <c r="M145" s="17">
        <v>2226288</v>
      </c>
      <c r="N145" s="17">
        <v>955124</v>
      </c>
      <c r="O145" s="17">
        <v>1271164</v>
      </c>
      <c r="P145" s="17"/>
      <c r="Q145" s="17"/>
      <c r="R145" s="17"/>
      <c r="S145" s="17"/>
      <c r="T145" s="17"/>
      <c r="U145" s="17"/>
      <c r="V145" s="17"/>
    </row>
    <row r="146" spans="2:22" x14ac:dyDescent="0.25">
      <c r="B146" s="17">
        <v>6703171020</v>
      </c>
      <c r="C146" s="17" t="s">
        <v>267</v>
      </c>
      <c r="D146" s="17">
        <v>47190</v>
      </c>
      <c r="E146" s="17" t="s">
        <v>137</v>
      </c>
      <c r="F146" s="17" t="s">
        <v>130</v>
      </c>
      <c r="G146" s="17">
        <v>2020</v>
      </c>
      <c r="H146" s="17">
        <v>15688172</v>
      </c>
      <c r="I146" s="17">
        <v>-16007921</v>
      </c>
      <c r="J146" s="17">
        <v>-319749</v>
      </c>
      <c r="K146" s="17">
        <v>-319749</v>
      </c>
      <c r="L146" s="17">
        <v>-359201</v>
      </c>
      <c r="M146" s="17">
        <v>2608915</v>
      </c>
      <c r="N146" s="17">
        <v>20896</v>
      </c>
      <c r="O146" s="17">
        <v>2588019</v>
      </c>
      <c r="P146" s="17"/>
      <c r="Q146" s="17"/>
      <c r="R146" s="17"/>
      <c r="S146" s="17"/>
      <c r="T146" s="17"/>
      <c r="U146" s="17"/>
      <c r="V146" s="17"/>
    </row>
    <row r="147" spans="2:22" x14ac:dyDescent="0.25">
      <c r="B147" s="17">
        <v>4709121110</v>
      </c>
      <c r="C147" s="17" t="s">
        <v>268</v>
      </c>
      <c r="D147" s="17">
        <v>47190</v>
      </c>
      <c r="E147" s="17" t="s">
        <v>137</v>
      </c>
      <c r="F147" s="17" t="s">
        <v>130</v>
      </c>
      <c r="G147" s="17">
        <v>2020</v>
      </c>
      <c r="H147" s="17">
        <v>15598510</v>
      </c>
      <c r="I147" s="17">
        <v>-15422667</v>
      </c>
      <c r="J147" s="17">
        <v>175843</v>
      </c>
      <c r="K147" s="17">
        <v>175843</v>
      </c>
      <c r="L147" s="17">
        <v>115812</v>
      </c>
      <c r="M147" s="17">
        <v>7990650</v>
      </c>
      <c r="N147" s="17">
        <v>-8931885</v>
      </c>
      <c r="O147" s="17">
        <v>16922535</v>
      </c>
      <c r="P147" s="17"/>
      <c r="Q147" s="17"/>
      <c r="R147" s="17"/>
      <c r="S147" s="17"/>
      <c r="T147" s="17"/>
      <c r="U147" s="17"/>
      <c r="V147" s="17"/>
    </row>
    <row r="148" spans="2:22" x14ac:dyDescent="0.25">
      <c r="B148" s="17">
        <v>6205090350</v>
      </c>
      <c r="C148" s="17" t="s">
        <v>269</v>
      </c>
      <c r="D148" s="17">
        <v>47190</v>
      </c>
      <c r="E148" s="17" t="s">
        <v>137</v>
      </c>
      <c r="F148" s="17" t="s">
        <v>130</v>
      </c>
      <c r="G148" s="17">
        <v>2020</v>
      </c>
      <c r="H148" s="17">
        <v>15019765</v>
      </c>
      <c r="I148" s="17">
        <v>-14635191</v>
      </c>
      <c r="J148" s="17">
        <v>453803</v>
      </c>
      <c r="K148" s="17">
        <v>384574</v>
      </c>
      <c r="L148" s="17">
        <v>224163</v>
      </c>
      <c r="M148" s="17">
        <v>8984519</v>
      </c>
      <c r="N148" s="17">
        <v>199033</v>
      </c>
      <c r="O148" s="17">
        <v>8785486</v>
      </c>
      <c r="P148" s="17"/>
      <c r="Q148" s="17"/>
      <c r="R148" s="17"/>
      <c r="S148" s="17"/>
      <c r="T148" s="17"/>
      <c r="U148" s="17"/>
      <c r="V148" s="17"/>
    </row>
    <row r="149" spans="2:22" x14ac:dyDescent="0.25">
      <c r="B149" s="17">
        <v>5712120560</v>
      </c>
      <c r="C149" s="17" t="s">
        <v>270</v>
      </c>
      <c r="D149" s="17">
        <v>47190</v>
      </c>
      <c r="E149" s="17" t="s">
        <v>137</v>
      </c>
      <c r="F149" s="17" t="s">
        <v>130</v>
      </c>
      <c r="G149" s="17">
        <v>2020</v>
      </c>
      <c r="H149" s="17">
        <v>15014414</v>
      </c>
      <c r="I149" s="17">
        <v>-19935908</v>
      </c>
      <c r="J149" s="17">
        <v>-3720549</v>
      </c>
      <c r="K149" s="17">
        <v>-4921494</v>
      </c>
      <c r="L149" s="17">
        <v>-8232019</v>
      </c>
      <c r="M149" s="17">
        <v>39464281</v>
      </c>
      <c r="N149" s="17">
        <v>5145805</v>
      </c>
      <c r="O149" s="17">
        <v>34318476</v>
      </c>
      <c r="P149" s="17">
        <v>1600683</v>
      </c>
      <c r="Q149" s="17"/>
      <c r="R149" s="17">
        <v>3532617</v>
      </c>
      <c r="S149" s="17"/>
      <c r="T149" s="17"/>
      <c r="U149" s="17"/>
      <c r="V149" s="17"/>
    </row>
    <row r="150" spans="2:22" x14ac:dyDescent="0.25">
      <c r="B150" s="17">
        <v>5112141570</v>
      </c>
      <c r="C150" s="17" t="s">
        <v>271</v>
      </c>
      <c r="D150" s="17">
        <v>47190</v>
      </c>
      <c r="E150" s="17" t="s">
        <v>137</v>
      </c>
      <c r="F150" s="17" t="s">
        <v>130</v>
      </c>
      <c r="G150" s="17">
        <v>2016</v>
      </c>
      <c r="H150" s="17">
        <v>14786390</v>
      </c>
      <c r="I150" s="17">
        <v>-18252346</v>
      </c>
      <c r="J150" s="17">
        <v>-2933359</v>
      </c>
      <c r="K150" s="17">
        <v>-3465956</v>
      </c>
      <c r="L150" s="17">
        <v>-6139009</v>
      </c>
      <c r="M150" s="17">
        <v>19866946</v>
      </c>
      <c r="N150" s="17">
        <v>-6719095</v>
      </c>
      <c r="O150" s="17">
        <v>26586041</v>
      </c>
      <c r="P150" s="17"/>
      <c r="Q150" s="17"/>
      <c r="R150" s="17"/>
      <c r="S150" s="17"/>
      <c r="T150" s="17"/>
      <c r="U150" s="17"/>
      <c r="V150" s="17"/>
    </row>
    <row r="151" spans="2:22" x14ac:dyDescent="0.25">
      <c r="B151" s="17">
        <v>5009072230</v>
      </c>
      <c r="C151" s="17" t="s">
        <v>272</v>
      </c>
      <c r="D151" s="17">
        <v>47190</v>
      </c>
      <c r="E151" s="17" t="s">
        <v>137</v>
      </c>
      <c r="F151" s="17" t="s">
        <v>130</v>
      </c>
      <c r="G151" s="17">
        <v>2020</v>
      </c>
      <c r="H151" s="17">
        <v>14781707</v>
      </c>
      <c r="I151" s="17">
        <v>-12771828</v>
      </c>
      <c r="J151" s="17">
        <v>2137884</v>
      </c>
      <c r="K151" s="17">
        <v>2009879</v>
      </c>
      <c r="L151" s="17">
        <v>1269086</v>
      </c>
      <c r="M151" s="17">
        <v>9696048</v>
      </c>
      <c r="N151" s="17">
        <v>-4229064</v>
      </c>
      <c r="O151" s="17">
        <v>13925112</v>
      </c>
      <c r="P151" s="17"/>
      <c r="Q151" s="17"/>
      <c r="R151" s="17"/>
      <c r="S151" s="17"/>
      <c r="T151" s="17"/>
      <c r="U151" s="17"/>
      <c r="V151" s="17"/>
    </row>
    <row r="152" spans="2:22" x14ac:dyDescent="0.25">
      <c r="B152" s="17">
        <v>6810152720</v>
      </c>
      <c r="C152" s="17" t="s">
        <v>273</v>
      </c>
      <c r="D152" s="17">
        <v>47190</v>
      </c>
      <c r="E152" s="17" t="s">
        <v>137</v>
      </c>
      <c r="F152" s="17" t="s">
        <v>130</v>
      </c>
      <c r="G152" s="17">
        <v>2017</v>
      </c>
      <c r="H152" s="17">
        <v>14769519</v>
      </c>
      <c r="I152" s="17">
        <v>-14696867</v>
      </c>
      <c r="J152" s="17">
        <v>72652</v>
      </c>
      <c r="K152" s="17">
        <v>72652</v>
      </c>
      <c r="L152" s="17">
        <v>-109536</v>
      </c>
      <c r="M152" s="17">
        <v>1175622</v>
      </c>
      <c r="N152" s="17">
        <v>-818370</v>
      </c>
      <c r="O152" s="17">
        <v>1993992</v>
      </c>
      <c r="P152" s="17">
        <v>-468302</v>
      </c>
      <c r="Q152" s="17"/>
      <c r="R152" s="17">
        <v>468302</v>
      </c>
      <c r="S152" s="17"/>
      <c r="T152" s="17"/>
      <c r="U152" s="17"/>
      <c r="V152" s="17"/>
    </row>
    <row r="153" spans="2:22" x14ac:dyDescent="0.25">
      <c r="B153" s="17">
        <v>5906171640</v>
      </c>
      <c r="C153" s="17" t="s">
        <v>274</v>
      </c>
      <c r="D153" s="17">
        <v>47190</v>
      </c>
      <c r="E153" s="17" t="s">
        <v>137</v>
      </c>
      <c r="F153" s="17" t="s">
        <v>130</v>
      </c>
      <c r="G153" s="17">
        <v>2020</v>
      </c>
      <c r="H153" s="17">
        <v>14588254</v>
      </c>
      <c r="I153" s="17">
        <v>-8857444</v>
      </c>
      <c r="J153" s="17">
        <v>6230810</v>
      </c>
      <c r="K153" s="17">
        <v>5730810</v>
      </c>
      <c r="L153" s="17">
        <v>4647340</v>
      </c>
      <c r="M153" s="17">
        <v>9558225</v>
      </c>
      <c r="N153" s="17">
        <v>5207105</v>
      </c>
      <c r="O153" s="17">
        <v>4351120</v>
      </c>
      <c r="P153" s="17"/>
      <c r="Q153" s="17"/>
      <c r="R153" s="17"/>
      <c r="S153" s="17"/>
      <c r="T153" s="17"/>
      <c r="U153" s="17"/>
      <c r="V153" s="17"/>
    </row>
    <row r="154" spans="2:22" x14ac:dyDescent="0.25">
      <c r="B154" s="17">
        <v>6008190380</v>
      </c>
      <c r="C154" s="17" t="s">
        <v>275</v>
      </c>
      <c r="D154" s="17">
        <v>47190</v>
      </c>
      <c r="E154" s="17" t="s">
        <v>137</v>
      </c>
      <c r="F154" s="17" t="s">
        <v>130</v>
      </c>
      <c r="G154" s="17">
        <v>2020</v>
      </c>
      <c r="H154" s="17">
        <v>14478488</v>
      </c>
      <c r="I154" s="17">
        <v>-14901510</v>
      </c>
      <c r="J154" s="17">
        <v>-423022</v>
      </c>
      <c r="K154" s="17">
        <v>-423022</v>
      </c>
      <c r="L154" s="17">
        <v>-664584</v>
      </c>
      <c r="M154" s="17">
        <v>4030514</v>
      </c>
      <c r="N154" s="17">
        <v>-172567</v>
      </c>
      <c r="O154" s="17">
        <v>4203081</v>
      </c>
      <c r="P154" s="17"/>
      <c r="Q154" s="17"/>
      <c r="R154" s="17"/>
      <c r="S154" s="17"/>
      <c r="T154" s="17"/>
      <c r="U154" s="17"/>
      <c r="V154" s="17"/>
    </row>
    <row r="155" spans="2:22" x14ac:dyDescent="0.25">
      <c r="B155" s="17">
        <v>4605191280</v>
      </c>
      <c r="C155" s="17" t="s">
        <v>276</v>
      </c>
      <c r="D155" s="17">
        <v>47190</v>
      </c>
      <c r="E155" s="17" t="s">
        <v>137</v>
      </c>
      <c r="F155" s="17" t="s">
        <v>130</v>
      </c>
      <c r="G155" s="17">
        <v>2020</v>
      </c>
      <c r="H155" s="17">
        <v>14308102</v>
      </c>
      <c r="I155" s="17">
        <v>-17810071</v>
      </c>
      <c r="J155" s="17">
        <v>-3397175</v>
      </c>
      <c r="K155" s="17">
        <v>-3501969</v>
      </c>
      <c r="L155" s="17">
        <v>-3499015</v>
      </c>
      <c r="M155" s="17">
        <v>6971927</v>
      </c>
      <c r="N155" s="17">
        <v>-4707727</v>
      </c>
      <c r="O155" s="17">
        <v>11679654</v>
      </c>
      <c r="P155" s="17"/>
      <c r="Q155" s="17"/>
      <c r="R155" s="17"/>
      <c r="S155" s="17"/>
      <c r="T155" s="17"/>
      <c r="U155" s="17"/>
      <c r="V155" s="17"/>
    </row>
    <row r="156" spans="2:22" x14ac:dyDescent="0.25">
      <c r="B156" s="17">
        <v>4203181110</v>
      </c>
      <c r="C156" s="17" t="s">
        <v>277</v>
      </c>
      <c r="D156" s="17">
        <v>47190</v>
      </c>
      <c r="E156" s="17" t="s">
        <v>137</v>
      </c>
      <c r="F156" s="17" t="s">
        <v>130</v>
      </c>
      <c r="G156" s="17">
        <v>2020</v>
      </c>
      <c r="H156" s="17">
        <v>14161700</v>
      </c>
      <c r="I156" s="17">
        <v>-9635397</v>
      </c>
      <c r="J156" s="17">
        <v>4526303</v>
      </c>
      <c r="K156" s="17">
        <v>4526303</v>
      </c>
      <c r="L156" s="17">
        <v>3604476</v>
      </c>
      <c r="M156" s="17">
        <v>9565279</v>
      </c>
      <c r="N156" s="17">
        <v>7588743</v>
      </c>
      <c r="O156" s="17">
        <v>1976536</v>
      </c>
      <c r="P156" s="17"/>
      <c r="Q156" s="17"/>
      <c r="R156" s="17"/>
      <c r="S156" s="17"/>
      <c r="T156" s="17"/>
      <c r="U156" s="17"/>
      <c r="V156" s="17"/>
    </row>
    <row r="157" spans="2:22" x14ac:dyDescent="0.25">
      <c r="B157" s="17">
        <v>4410120470</v>
      </c>
      <c r="C157" s="17" t="s">
        <v>278</v>
      </c>
      <c r="D157" s="17">
        <v>47190</v>
      </c>
      <c r="E157" s="17" t="s">
        <v>137</v>
      </c>
      <c r="F157" s="17" t="s">
        <v>130</v>
      </c>
      <c r="G157" s="17">
        <v>2020</v>
      </c>
      <c r="H157" s="17">
        <v>14147410</v>
      </c>
      <c r="I157" s="17">
        <v>-15065490</v>
      </c>
      <c r="J157" s="17">
        <v>-918080</v>
      </c>
      <c r="K157" s="17">
        <v>-918080</v>
      </c>
      <c r="L157" s="17">
        <v>3042411</v>
      </c>
      <c r="M157" s="17">
        <v>71429101</v>
      </c>
      <c r="N157" s="17">
        <v>44628628</v>
      </c>
      <c r="O157" s="17">
        <v>26800473</v>
      </c>
      <c r="P157" s="17"/>
      <c r="Q157" s="17"/>
      <c r="R157" s="17"/>
      <c r="S157" s="17"/>
      <c r="T157" s="17"/>
      <c r="U157" s="17"/>
      <c r="V157" s="17"/>
    </row>
    <row r="158" spans="2:22" x14ac:dyDescent="0.25">
      <c r="B158" s="17">
        <v>6908180190</v>
      </c>
      <c r="C158" s="17" t="s">
        <v>279</v>
      </c>
      <c r="D158" s="17">
        <v>47190</v>
      </c>
      <c r="E158" s="17" t="s">
        <v>137</v>
      </c>
      <c r="F158" s="17" t="s">
        <v>130</v>
      </c>
      <c r="G158" s="17">
        <v>2020</v>
      </c>
      <c r="H158" s="17">
        <v>13758928</v>
      </c>
      <c r="I158" s="17">
        <v>-12079500</v>
      </c>
      <c r="J158" s="17">
        <v>1679428</v>
      </c>
      <c r="K158" s="17">
        <v>1679428</v>
      </c>
      <c r="L158" s="17">
        <v>1613715</v>
      </c>
      <c r="M158" s="17">
        <v>5348742</v>
      </c>
      <c r="N158" s="17">
        <v>2347159</v>
      </c>
      <c r="O158" s="17">
        <v>3001582</v>
      </c>
      <c r="P158" s="17"/>
      <c r="Q158" s="17"/>
      <c r="R158" s="17"/>
      <c r="S158" s="17"/>
      <c r="T158" s="17"/>
      <c r="U158" s="17"/>
      <c r="V158" s="17"/>
    </row>
    <row r="159" spans="2:22" x14ac:dyDescent="0.25">
      <c r="B159" s="17">
        <v>5510092700</v>
      </c>
      <c r="C159" s="17" t="s">
        <v>280</v>
      </c>
      <c r="D159" s="17">
        <v>47190</v>
      </c>
      <c r="E159" s="17" t="s">
        <v>137</v>
      </c>
      <c r="F159" s="17" t="s">
        <v>130</v>
      </c>
      <c r="G159" s="17">
        <v>2019</v>
      </c>
      <c r="H159" s="17">
        <v>12949295</v>
      </c>
      <c r="I159" s="17">
        <v>-17306511</v>
      </c>
      <c r="J159" s="17">
        <v>-4235732</v>
      </c>
      <c r="K159" s="17">
        <v>-4357216</v>
      </c>
      <c r="L159" s="17">
        <v>-4679327</v>
      </c>
      <c r="M159" s="17">
        <v>20626812</v>
      </c>
      <c r="N159" s="17">
        <v>-59692684</v>
      </c>
      <c r="O159" s="17">
        <v>80319496</v>
      </c>
      <c r="P159" s="17"/>
      <c r="Q159" s="17"/>
      <c r="R159" s="17"/>
      <c r="S159" s="17"/>
      <c r="T159" s="17"/>
      <c r="U159" s="17"/>
      <c r="V159" s="17"/>
    </row>
    <row r="160" spans="2:22" x14ac:dyDescent="0.25">
      <c r="B160" s="17">
        <v>6510160530</v>
      </c>
      <c r="C160" s="17" t="s">
        <v>281</v>
      </c>
      <c r="D160" s="17">
        <v>47190</v>
      </c>
      <c r="E160" s="17" t="s">
        <v>137</v>
      </c>
      <c r="F160" s="17" t="s">
        <v>130</v>
      </c>
      <c r="G160" s="17">
        <v>2020</v>
      </c>
      <c r="H160" s="17">
        <v>12667434</v>
      </c>
      <c r="I160" s="17">
        <v>-10248751</v>
      </c>
      <c r="J160" s="17">
        <v>2749027</v>
      </c>
      <c r="K160" s="17">
        <v>2418683</v>
      </c>
      <c r="L160" s="17">
        <v>2418683</v>
      </c>
      <c r="M160" s="17">
        <v>2589788</v>
      </c>
      <c r="N160" s="17">
        <v>923061</v>
      </c>
      <c r="O160" s="17">
        <v>1666727</v>
      </c>
      <c r="P160" s="17"/>
      <c r="Q160" s="17"/>
      <c r="R160" s="17"/>
      <c r="S160" s="17"/>
      <c r="T160" s="17"/>
      <c r="U160" s="17"/>
      <c r="V160" s="17"/>
    </row>
    <row r="161" spans="2:22" x14ac:dyDescent="0.25">
      <c r="B161" s="17">
        <v>4301170330</v>
      </c>
      <c r="C161" s="17" t="s">
        <v>282</v>
      </c>
      <c r="D161" s="17">
        <v>47190</v>
      </c>
      <c r="E161" s="17" t="s">
        <v>137</v>
      </c>
      <c r="F161" s="17" t="s">
        <v>130</v>
      </c>
      <c r="G161" s="17">
        <v>2020</v>
      </c>
      <c r="H161" s="17">
        <v>12091755</v>
      </c>
      <c r="I161" s="17">
        <v>-21431434</v>
      </c>
      <c r="J161" s="17">
        <v>-9339679</v>
      </c>
      <c r="K161" s="17">
        <v>-9339679</v>
      </c>
      <c r="L161" s="17">
        <v>-9308706</v>
      </c>
      <c r="M161" s="17">
        <v>22378759</v>
      </c>
      <c r="N161" s="17">
        <v>-9379782</v>
      </c>
      <c r="O161" s="17">
        <v>31758541</v>
      </c>
      <c r="P161" s="17">
        <v>-5766372</v>
      </c>
      <c r="Q161" s="17"/>
      <c r="R161" s="17">
        <v>11424072</v>
      </c>
      <c r="S161" s="17"/>
      <c r="T161" s="17"/>
      <c r="U161" s="17"/>
      <c r="V161" s="17"/>
    </row>
    <row r="162" spans="2:22" x14ac:dyDescent="0.25">
      <c r="B162" s="17">
        <v>4603080620</v>
      </c>
      <c r="C162" s="17" t="s">
        <v>283</v>
      </c>
      <c r="D162" s="17">
        <v>47190</v>
      </c>
      <c r="E162" s="17" t="s">
        <v>137</v>
      </c>
      <c r="F162" s="17" t="s">
        <v>130</v>
      </c>
      <c r="G162" s="17">
        <v>2020</v>
      </c>
      <c r="H162" s="17">
        <v>11802264</v>
      </c>
      <c r="I162" s="17">
        <v>-11109302</v>
      </c>
      <c r="J162" s="17">
        <v>692962</v>
      </c>
      <c r="K162" s="17">
        <v>692962</v>
      </c>
      <c r="L162" s="17">
        <v>561583</v>
      </c>
      <c r="M162" s="17">
        <v>1659683</v>
      </c>
      <c r="N162" s="17">
        <v>-1397340</v>
      </c>
      <c r="O162" s="17">
        <v>3057023</v>
      </c>
      <c r="P162" s="17"/>
      <c r="Q162" s="17"/>
      <c r="R162" s="17"/>
      <c r="S162" s="17"/>
      <c r="T162" s="17"/>
      <c r="U162" s="17"/>
      <c r="V162" s="17"/>
    </row>
    <row r="163" spans="2:22" x14ac:dyDescent="0.25">
      <c r="B163" s="17">
        <v>4212110270</v>
      </c>
      <c r="C163" s="17" t="s">
        <v>284</v>
      </c>
      <c r="D163" s="17">
        <v>47190</v>
      </c>
      <c r="E163" s="17" t="s">
        <v>137</v>
      </c>
      <c r="F163" s="17" t="s">
        <v>130</v>
      </c>
      <c r="G163" s="17">
        <v>2020</v>
      </c>
      <c r="H163" s="17">
        <v>11773826</v>
      </c>
      <c r="I163" s="17">
        <v>-16525689</v>
      </c>
      <c r="J163" s="17">
        <v>-4550882</v>
      </c>
      <c r="K163" s="17">
        <v>-4751863</v>
      </c>
      <c r="L163" s="17">
        <v>-4836163</v>
      </c>
      <c r="M163" s="17">
        <v>1089677</v>
      </c>
      <c r="N163" s="17">
        <v>-8148823</v>
      </c>
      <c r="O163" s="17">
        <v>9238500</v>
      </c>
      <c r="P163" s="17"/>
      <c r="Q163" s="17"/>
      <c r="R163" s="17"/>
      <c r="S163" s="17"/>
      <c r="T163" s="17"/>
      <c r="U163" s="17"/>
      <c r="V163" s="17"/>
    </row>
    <row r="164" spans="2:22" x14ac:dyDescent="0.25">
      <c r="B164" s="17">
        <v>6505050500</v>
      </c>
      <c r="C164" s="17" t="s">
        <v>285</v>
      </c>
      <c r="D164" s="17">
        <v>47190</v>
      </c>
      <c r="E164" s="17" t="s">
        <v>137</v>
      </c>
      <c r="F164" s="17" t="s">
        <v>130</v>
      </c>
      <c r="G164" s="17">
        <v>2020</v>
      </c>
      <c r="H164" s="17">
        <v>11578000</v>
      </c>
      <c r="I164" s="17">
        <v>-9043929</v>
      </c>
      <c r="J164" s="17">
        <v>2754071</v>
      </c>
      <c r="K164" s="17">
        <v>2534071</v>
      </c>
      <c r="L164" s="17">
        <v>2111778</v>
      </c>
      <c r="M164" s="17">
        <v>4486502</v>
      </c>
      <c r="N164" s="17">
        <v>2092854</v>
      </c>
      <c r="O164" s="17">
        <v>2393648</v>
      </c>
      <c r="P164" s="17"/>
      <c r="Q164" s="17"/>
      <c r="R164" s="17"/>
      <c r="S164" s="17"/>
      <c r="T164" s="17"/>
      <c r="U164" s="17"/>
      <c r="V164" s="17"/>
    </row>
    <row r="165" spans="2:22" x14ac:dyDescent="0.25">
      <c r="B165" s="17">
        <v>6602161540</v>
      </c>
      <c r="C165" s="17" t="s">
        <v>286</v>
      </c>
      <c r="D165" s="17">
        <v>47190</v>
      </c>
      <c r="E165" s="17" t="s">
        <v>137</v>
      </c>
      <c r="F165" s="17" t="s">
        <v>130</v>
      </c>
      <c r="G165" s="17">
        <v>2020</v>
      </c>
      <c r="H165" s="17">
        <v>11416396</v>
      </c>
      <c r="I165" s="17">
        <v>-12084449</v>
      </c>
      <c r="J165" s="17">
        <v>71911</v>
      </c>
      <c r="K165" s="17">
        <v>-668053</v>
      </c>
      <c r="L165" s="17">
        <v>-959957</v>
      </c>
      <c r="M165" s="17">
        <v>4543185</v>
      </c>
      <c r="N165" s="17">
        <v>-3147912</v>
      </c>
      <c r="O165" s="17">
        <v>7691097</v>
      </c>
      <c r="P165" s="17"/>
      <c r="Q165" s="17"/>
      <c r="R165" s="17"/>
      <c r="S165" s="17"/>
      <c r="T165" s="17"/>
      <c r="U165" s="17"/>
      <c r="V165" s="17"/>
    </row>
    <row r="166" spans="2:22" x14ac:dyDescent="0.25">
      <c r="B166" s="17">
        <v>5210891809</v>
      </c>
      <c r="C166" s="17" t="s">
        <v>287</v>
      </c>
      <c r="D166" s="17">
        <v>47190</v>
      </c>
      <c r="E166" s="17" t="s">
        <v>137</v>
      </c>
      <c r="F166" s="17" t="s">
        <v>130</v>
      </c>
      <c r="G166" s="17">
        <v>2020</v>
      </c>
      <c r="H166" s="17">
        <v>11193000</v>
      </c>
      <c r="I166" s="17">
        <v>-7308651</v>
      </c>
      <c r="J166" s="17">
        <v>3884349</v>
      </c>
      <c r="K166" s="17">
        <v>3884349</v>
      </c>
      <c r="L166" s="17">
        <v>3587590</v>
      </c>
      <c r="M166" s="17">
        <v>6299165</v>
      </c>
      <c r="N166" s="17">
        <v>3433122</v>
      </c>
      <c r="O166" s="17">
        <v>2866043</v>
      </c>
      <c r="P166" s="17">
        <v>-405036</v>
      </c>
      <c r="Q166" s="17"/>
      <c r="R166" s="17"/>
      <c r="S166" s="17"/>
      <c r="T166" s="17"/>
      <c r="U166" s="17"/>
      <c r="V166" s="17"/>
    </row>
    <row r="167" spans="2:22" x14ac:dyDescent="0.25">
      <c r="B167" s="17">
        <v>5810012230</v>
      </c>
      <c r="C167" s="17" t="s">
        <v>288</v>
      </c>
      <c r="D167" s="17">
        <v>47190</v>
      </c>
      <c r="E167" s="17" t="s">
        <v>137</v>
      </c>
      <c r="F167" s="17" t="s">
        <v>130</v>
      </c>
      <c r="G167" s="17">
        <v>2020</v>
      </c>
      <c r="H167" s="17">
        <v>10947513</v>
      </c>
      <c r="I167" s="17">
        <v>-9553697</v>
      </c>
      <c r="J167" s="17">
        <v>1803807</v>
      </c>
      <c r="K167" s="17">
        <v>1393816</v>
      </c>
      <c r="L167" s="17">
        <v>606831</v>
      </c>
      <c r="M167" s="17">
        <v>12492390</v>
      </c>
      <c r="N167" s="17">
        <v>683013</v>
      </c>
      <c r="O167" s="17">
        <v>11809377</v>
      </c>
      <c r="P167" s="17"/>
      <c r="Q167" s="17"/>
      <c r="R167" s="17"/>
      <c r="S167" s="17"/>
      <c r="T167" s="17"/>
      <c r="U167" s="17"/>
      <c r="V167" s="17"/>
    </row>
    <row r="168" spans="2:22" x14ac:dyDescent="0.25">
      <c r="B168" s="17">
        <v>4510151250</v>
      </c>
      <c r="C168" s="17" t="s">
        <v>289</v>
      </c>
      <c r="D168" s="17">
        <v>47190</v>
      </c>
      <c r="E168" s="17" t="s">
        <v>137</v>
      </c>
      <c r="F168" s="17" t="s">
        <v>130</v>
      </c>
      <c r="G168" s="17">
        <v>2020</v>
      </c>
      <c r="H168" s="17">
        <v>10688980</v>
      </c>
      <c r="I168" s="17">
        <v>-2512885</v>
      </c>
      <c r="J168" s="17">
        <v>8176095</v>
      </c>
      <c r="K168" s="17">
        <v>8176095</v>
      </c>
      <c r="L168" s="17">
        <v>6319156</v>
      </c>
      <c r="M168" s="17">
        <v>4369</v>
      </c>
      <c r="N168" s="17">
        <v>-38686247</v>
      </c>
      <c r="O168" s="17">
        <v>38690616</v>
      </c>
      <c r="P168" s="17"/>
      <c r="Q168" s="17"/>
      <c r="R168" s="17"/>
      <c r="S168" s="17"/>
      <c r="T168" s="17"/>
      <c r="U168" s="17"/>
      <c r="V168" s="17"/>
    </row>
    <row r="169" spans="2:22" x14ac:dyDescent="0.25">
      <c r="B169" s="17">
        <v>6001140690</v>
      </c>
      <c r="C169" s="17" t="s">
        <v>290</v>
      </c>
      <c r="D169" s="17">
        <v>47190</v>
      </c>
      <c r="E169" s="17" t="s">
        <v>137</v>
      </c>
      <c r="F169" s="17" t="s">
        <v>130</v>
      </c>
      <c r="G169" s="17">
        <v>2015</v>
      </c>
      <c r="H169" s="17">
        <v>10141225</v>
      </c>
      <c r="I169" s="17">
        <v>-9501891</v>
      </c>
      <c r="J169" s="17">
        <v>1440391</v>
      </c>
      <c r="K169" s="17">
        <v>639334</v>
      </c>
      <c r="L169" s="17">
        <v>501865</v>
      </c>
      <c r="M169" s="17">
        <v>2528246</v>
      </c>
      <c r="N169" s="17">
        <v>23582</v>
      </c>
      <c r="O169" s="17">
        <v>2504664</v>
      </c>
      <c r="P169" s="17"/>
      <c r="Q169" s="17"/>
      <c r="R169" s="17"/>
      <c r="S169" s="17"/>
      <c r="T169" s="17"/>
      <c r="U169" s="17"/>
      <c r="V169" s="17"/>
    </row>
    <row r="170" spans="2:22" x14ac:dyDescent="0.25">
      <c r="B170" s="17">
        <v>6109181580</v>
      </c>
      <c r="C170" s="17" t="s">
        <v>291</v>
      </c>
      <c r="D170" s="17">
        <v>47190</v>
      </c>
      <c r="E170" s="17" t="s">
        <v>137</v>
      </c>
      <c r="F170" s="17" t="s">
        <v>130</v>
      </c>
      <c r="G170" s="17">
        <v>2020</v>
      </c>
      <c r="H170" s="17">
        <v>9940711</v>
      </c>
      <c r="I170" s="17">
        <v>-7999216</v>
      </c>
      <c r="J170" s="17">
        <v>2735877</v>
      </c>
      <c r="K170" s="17">
        <v>1941495</v>
      </c>
      <c r="L170" s="17">
        <v>1273633</v>
      </c>
      <c r="M170" s="17">
        <v>6987443</v>
      </c>
      <c r="N170" s="17">
        <v>2716341</v>
      </c>
      <c r="O170" s="17">
        <v>4271102</v>
      </c>
      <c r="P170" s="17"/>
      <c r="Q170" s="17"/>
      <c r="R170" s="17"/>
      <c r="S170" s="17"/>
      <c r="T170" s="17"/>
      <c r="U170" s="17"/>
      <c r="V170" s="17"/>
    </row>
    <row r="171" spans="2:22" x14ac:dyDescent="0.25">
      <c r="B171" s="17">
        <v>5710170670</v>
      </c>
      <c r="C171" s="17" t="s">
        <v>292</v>
      </c>
      <c r="D171" s="17">
        <v>47190</v>
      </c>
      <c r="E171" s="17" t="s">
        <v>137</v>
      </c>
      <c r="F171" s="17" t="s">
        <v>130</v>
      </c>
      <c r="G171" s="17">
        <v>2020</v>
      </c>
      <c r="H171" s="17">
        <v>9911066</v>
      </c>
      <c r="I171" s="17">
        <v>-3578938</v>
      </c>
      <c r="J171" s="17">
        <v>6567648</v>
      </c>
      <c r="K171" s="17">
        <v>6332128</v>
      </c>
      <c r="L171" s="17">
        <v>3033120</v>
      </c>
      <c r="M171" s="17">
        <v>1915188</v>
      </c>
      <c r="N171" s="17">
        <v>-8659645</v>
      </c>
      <c r="O171" s="17">
        <v>10574833</v>
      </c>
      <c r="P171" s="17"/>
      <c r="Q171" s="17"/>
      <c r="R171" s="17"/>
      <c r="S171" s="17"/>
      <c r="T171" s="17"/>
      <c r="U171" s="17"/>
      <c r="V171" s="17"/>
    </row>
    <row r="172" spans="2:22" x14ac:dyDescent="0.25">
      <c r="B172" s="17">
        <v>5604100690</v>
      </c>
      <c r="C172" s="17" t="s">
        <v>293</v>
      </c>
      <c r="D172" s="17">
        <v>47190</v>
      </c>
      <c r="E172" s="17" t="s">
        <v>137</v>
      </c>
      <c r="F172" s="17" t="s">
        <v>130</v>
      </c>
      <c r="G172" s="17">
        <v>2018</v>
      </c>
      <c r="H172" s="17">
        <v>9612720</v>
      </c>
      <c r="I172" s="17">
        <v>-9749945</v>
      </c>
      <c r="J172" s="17">
        <v>44476</v>
      </c>
      <c r="K172" s="17">
        <v>-137225</v>
      </c>
      <c r="L172" s="17">
        <v>-245921</v>
      </c>
      <c r="M172" s="17">
        <v>2298520</v>
      </c>
      <c r="N172" s="17">
        <v>311090</v>
      </c>
      <c r="O172" s="17">
        <v>1987431</v>
      </c>
      <c r="P172" s="17"/>
      <c r="Q172" s="17"/>
      <c r="R172" s="17"/>
      <c r="S172" s="17"/>
      <c r="T172" s="17"/>
      <c r="U172" s="17"/>
      <c r="V172" s="17"/>
    </row>
    <row r="173" spans="2:22" x14ac:dyDescent="0.25">
      <c r="B173" s="17">
        <v>6312080530</v>
      </c>
      <c r="C173" s="17" t="s">
        <v>294</v>
      </c>
      <c r="D173" s="17">
        <v>47190</v>
      </c>
      <c r="E173" s="17" t="s">
        <v>137</v>
      </c>
      <c r="F173" s="17" t="s">
        <v>130</v>
      </c>
      <c r="G173" s="17">
        <v>2020</v>
      </c>
      <c r="H173" s="17">
        <v>9114603</v>
      </c>
      <c r="I173" s="17">
        <v>-10896535</v>
      </c>
      <c r="J173" s="17">
        <v>-584932</v>
      </c>
      <c r="K173" s="17">
        <v>-1781932</v>
      </c>
      <c r="L173" s="17">
        <v>-3978748</v>
      </c>
      <c r="M173" s="17">
        <v>39488436</v>
      </c>
      <c r="N173" s="17">
        <v>8685445</v>
      </c>
      <c r="O173" s="17">
        <v>30802991</v>
      </c>
      <c r="P173" s="17"/>
      <c r="Q173" s="17"/>
      <c r="R173" s="17"/>
      <c r="S173" s="17"/>
      <c r="T173" s="17"/>
      <c r="U173" s="17"/>
      <c r="V173" s="17"/>
    </row>
    <row r="174" spans="2:22" x14ac:dyDescent="0.25">
      <c r="B174" s="17">
        <v>5011052790</v>
      </c>
      <c r="C174" s="17" t="s">
        <v>295</v>
      </c>
      <c r="D174" s="17">
        <v>47190</v>
      </c>
      <c r="E174" s="17" t="s">
        <v>137</v>
      </c>
      <c r="F174" s="17" t="s">
        <v>130</v>
      </c>
      <c r="G174" s="17">
        <v>2020</v>
      </c>
      <c r="H174" s="17">
        <v>9058500</v>
      </c>
      <c r="I174" s="17">
        <v>-9041472</v>
      </c>
      <c r="J174" s="17">
        <v>17028</v>
      </c>
      <c r="K174" s="17">
        <v>17028</v>
      </c>
      <c r="L174" s="17">
        <v>2138</v>
      </c>
      <c r="M174" s="17">
        <v>1434505</v>
      </c>
      <c r="N174" s="17">
        <v>-15915568</v>
      </c>
      <c r="O174" s="17">
        <v>17350073</v>
      </c>
      <c r="P174" s="17"/>
      <c r="Q174" s="17"/>
      <c r="R174" s="17"/>
      <c r="S174" s="17"/>
      <c r="T174" s="17"/>
      <c r="U174" s="17"/>
      <c r="V174" s="17"/>
    </row>
    <row r="175" spans="2:22" x14ac:dyDescent="0.25">
      <c r="B175" s="17">
        <v>6806110760</v>
      </c>
      <c r="C175" s="17" t="s">
        <v>296</v>
      </c>
      <c r="D175" s="17">
        <v>47190</v>
      </c>
      <c r="E175" s="17" t="s">
        <v>137</v>
      </c>
      <c r="F175" s="17" t="s">
        <v>130</v>
      </c>
      <c r="G175" s="17">
        <v>2020</v>
      </c>
      <c r="H175" s="17">
        <v>8162917</v>
      </c>
      <c r="I175" s="17">
        <v>-8477553</v>
      </c>
      <c r="J175" s="17">
        <v>146164</v>
      </c>
      <c r="K175" s="17">
        <v>-314636</v>
      </c>
      <c r="L175" s="17">
        <v>-6846953</v>
      </c>
      <c r="M175" s="17">
        <v>122741455</v>
      </c>
      <c r="N175" s="17">
        <v>96208142</v>
      </c>
      <c r="O175" s="17">
        <v>26533313</v>
      </c>
      <c r="P175" s="17"/>
      <c r="Q175" s="17"/>
      <c r="R175" s="17"/>
      <c r="S175" s="17"/>
      <c r="T175" s="17"/>
      <c r="U175" s="17"/>
      <c r="V175" s="17"/>
    </row>
    <row r="176" spans="2:22" x14ac:dyDescent="0.25">
      <c r="B176" s="17">
        <v>4502070980</v>
      </c>
      <c r="C176" s="17" t="s">
        <v>297</v>
      </c>
      <c r="D176" s="17">
        <v>47190</v>
      </c>
      <c r="E176" s="17" t="s">
        <v>137</v>
      </c>
      <c r="F176" s="17" t="s">
        <v>130</v>
      </c>
      <c r="G176" s="17">
        <v>2020</v>
      </c>
      <c r="H176" s="17">
        <v>8051791</v>
      </c>
      <c r="I176" s="17">
        <v>-7504092</v>
      </c>
      <c r="J176" s="17">
        <v>547699</v>
      </c>
      <c r="K176" s="17">
        <v>547699</v>
      </c>
      <c r="L176" s="17">
        <v>315034</v>
      </c>
      <c r="M176" s="17">
        <v>4891925</v>
      </c>
      <c r="N176" s="17">
        <v>696259</v>
      </c>
      <c r="O176" s="17">
        <v>4195666</v>
      </c>
      <c r="P176" s="17"/>
      <c r="Q176" s="17"/>
      <c r="R176" s="17"/>
      <c r="S176" s="17"/>
      <c r="T176" s="17"/>
      <c r="U176" s="17"/>
      <c r="V176" s="17"/>
    </row>
    <row r="177" spans="2:22" x14ac:dyDescent="0.25">
      <c r="B177" s="17">
        <v>7012160670</v>
      </c>
      <c r="C177" s="17" t="s">
        <v>298</v>
      </c>
      <c r="D177" s="17">
        <v>47190</v>
      </c>
      <c r="E177" s="17" t="s">
        <v>137</v>
      </c>
      <c r="F177" s="17" t="s">
        <v>130</v>
      </c>
      <c r="G177" s="17">
        <v>2020</v>
      </c>
      <c r="H177" s="17">
        <v>8011600</v>
      </c>
      <c r="I177" s="17">
        <v>-8700212</v>
      </c>
      <c r="J177" s="17">
        <v>-650806</v>
      </c>
      <c r="K177" s="17">
        <v>-688612</v>
      </c>
      <c r="L177" s="17">
        <v>-714475</v>
      </c>
      <c r="M177" s="17">
        <v>1570943</v>
      </c>
      <c r="N177" s="17">
        <v>-2109430</v>
      </c>
      <c r="O177" s="17">
        <v>3680373</v>
      </c>
      <c r="P177" s="17"/>
      <c r="Q177" s="17"/>
      <c r="R177" s="17"/>
      <c r="S177" s="17"/>
      <c r="T177" s="17"/>
      <c r="U177" s="17"/>
      <c r="V177" s="17"/>
    </row>
    <row r="178" spans="2:22" x14ac:dyDescent="0.25">
      <c r="B178" s="17">
        <v>7001170140</v>
      </c>
      <c r="C178" s="17" t="s">
        <v>299</v>
      </c>
      <c r="D178" s="17">
        <v>47190</v>
      </c>
      <c r="E178" s="17" t="s">
        <v>137</v>
      </c>
      <c r="F178" s="17" t="s">
        <v>130</v>
      </c>
      <c r="G178" s="17">
        <v>2020</v>
      </c>
      <c r="H178" s="17">
        <v>7396005</v>
      </c>
      <c r="I178" s="17">
        <v>-3881760</v>
      </c>
      <c r="J178" s="17">
        <v>4432245</v>
      </c>
      <c r="K178" s="17">
        <v>3514245</v>
      </c>
      <c r="L178" s="17">
        <v>2811778</v>
      </c>
      <c r="M178" s="17">
        <v>13049032</v>
      </c>
      <c r="N178" s="17">
        <v>10917647</v>
      </c>
      <c r="O178" s="17">
        <v>2131385</v>
      </c>
      <c r="P178" s="17"/>
      <c r="Q178" s="17"/>
      <c r="R178" s="17"/>
      <c r="S178" s="17"/>
      <c r="T178" s="17"/>
      <c r="U178" s="17"/>
      <c r="V178" s="17"/>
    </row>
    <row r="179" spans="2:22" x14ac:dyDescent="0.25">
      <c r="B179" s="17">
        <v>6003191910</v>
      </c>
      <c r="C179" s="17" t="s">
        <v>300</v>
      </c>
      <c r="D179" s="17">
        <v>47190</v>
      </c>
      <c r="E179" s="17" t="s">
        <v>137</v>
      </c>
      <c r="F179" s="17" t="s">
        <v>130</v>
      </c>
      <c r="G179" s="17">
        <v>2020</v>
      </c>
      <c r="H179" s="17">
        <v>7326536</v>
      </c>
      <c r="I179" s="17">
        <v>-7131587</v>
      </c>
      <c r="J179" s="17">
        <v>194949</v>
      </c>
      <c r="K179" s="17">
        <v>194949</v>
      </c>
      <c r="L179" s="17">
        <v>154358</v>
      </c>
      <c r="M179" s="17">
        <v>2240843</v>
      </c>
      <c r="N179" s="17">
        <v>790886</v>
      </c>
      <c r="O179" s="17">
        <v>1449957</v>
      </c>
      <c r="P179" s="17"/>
      <c r="Q179" s="17"/>
      <c r="R179" s="17"/>
      <c r="S179" s="17"/>
      <c r="T179" s="17"/>
      <c r="U179" s="17"/>
      <c r="V179" s="17"/>
    </row>
    <row r="180" spans="2:22" x14ac:dyDescent="0.25">
      <c r="B180" s="17">
        <v>4403140580</v>
      </c>
      <c r="C180" s="17" t="s">
        <v>301</v>
      </c>
      <c r="D180" s="17">
        <v>47190</v>
      </c>
      <c r="E180" s="17" t="s">
        <v>137</v>
      </c>
      <c r="F180" s="17" t="s">
        <v>130</v>
      </c>
      <c r="G180" s="17">
        <v>2020</v>
      </c>
      <c r="H180" s="17">
        <v>7200000</v>
      </c>
      <c r="I180" s="17">
        <v>-4522600</v>
      </c>
      <c r="J180" s="17">
        <v>5557400</v>
      </c>
      <c r="K180" s="17">
        <v>2677400</v>
      </c>
      <c r="L180" s="17">
        <v>1844247</v>
      </c>
      <c r="M180" s="17">
        <v>62575263</v>
      </c>
      <c r="N180" s="17">
        <v>2779251</v>
      </c>
      <c r="O180" s="17">
        <v>59796012</v>
      </c>
      <c r="P180" s="17"/>
      <c r="Q180" s="17"/>
      <c r="R180" s="17"/>
      <c r="S180" s="17"/>
      <c r="T180" s="17"/>
      <c r="U180" s="17"/>
      <c r="V180" s="17"/>
    </row>
    <row r="181" spans="2:22" x14ac:dyDescent="0.25">
      <c r="B181" s="17">
        <v>6703181680</v>
      </c>
      <c r="C181" s="17" t="s">
        <v>302</v>
      </c>
      <c r="D181" s="17">
        <v>47190</v>
      </c>
      <c r="E181" s="17" t="s">
        <v>137</v>
      </c>
      <c r="F181" s="17" t="s">
        <v>130</v>
      </c>
      <c r="G181" s="17">
        <v>2018</v>
      </c>
      <c r="H181" s="17">
        <v>7067314</v>
      </c>
      <c r="I181" s="17">
        <v>-6053995</v>
      </c>
      <c r="J181" s="17">
        <v>1013319</v>
      </c>
      <c r="K181" s="17">
        <v>1013319</v>
      </c>
      <c r="L181" s="17">
        <v>1013366</v>
      </c>
      <c r="M181" s="17">
        <v>2314710</v>
      </c>
      <c r="N181" s="17">
        <v>1513366</v>
      </c>
      <c r="O181" s="17">
        <v>801344</v>
      </c>
      <c r="P181" s="17"/>
      <c r="Q181" s="17"/>
      <c r="R181" s="17"/>
      <c r="S181" s="17"/>
      <c r="T181" s="17"/>
      <c r="U181" s="17"/>
      <c r="V181" s="17"/>
    </row>
    <row r="182" spans="2:22" x14ac:dyDescent="0.25">
      <c r="B182" s="17">
        <v>5110170170</v>
      </c>
      <c r="C182" s="17" t="s">
        <v>303</v>
      </c>
      <c r="D182" s="17">
        <v>47190</v>
      </c>
      <c r="E182" s="17" t="s">
        <v>137</v>
      </c>
      <c r="F182" s="17" t="s">
        <v>130</v>
      </c>
      <c r="G182" s="17">
        <v>2020</v>
      </c>
      <c r="H182" s="17">
        <v>7014329</v>
      </c>
      <c r="I182" s="17">
        <v>-4329315</v>
      </c>
      <c r="J182" s="17">
        <v>3819022</v>
      </c>
      <c r="K182" s="17">
        <v>2685014</v>
      </c>
      <c r="L182" s="17">
        <v>2141536</v>
      </c>
      <c r="M182" s="17">
        <v>7322117</v>
      </c>
      <c r="N182" s="17">
        <v>5909298</v>
      </c>
      <c r="O182" s="17">
        <v>1412819</v>
      </c>
      <c r="P182" s="17"/>
      <c r="Q182" s="17"/>
      <c r="R182" s="17"/>
      <c r="S182" s="17"/>
      <c r="T182" s="17"/>
      <c r="U182" s="17"/>
      <c r="V182" s="17"/>
    </row>
    <row r="183" spans="2:22" x14ac:dyDescent="0.25">
      <c r="B183" s="17">
        <v>4404170780</v>
      </c>
      <c r="C183" s="17" t="s">
        <v>304</v>
      </c>
      <c r="D183" s="17">
        <v>47190</v>
      </c>
      <c r="E183" s="17" t="s">
        <v>137</v>
      </c>
      <c r="F183" s="17" t="s">
        <v>130</v>
      </c>
      <c r="G183" s="17">
        <v>2020</v>
      </c>
      <c r="H183" s="17">
        <v>6743404</v>
      </c>
      <c r="I183" s="17">
        <v>-24076576</v>
      </c>
      <c r="J183" s="17">
        <v>-14638512</v>
      </c>
      <c r="K183" s="17">
        <v>-17333172</v>
      </c>
      <c r="L183" s="17">
        <v>-17351072</v>
      </c>
      <c r="M183" s="17">
        <v>0</v>
      </c>
      <c r="N183" s="17">
        <v>-27334082</v>
      </c>
      <c r="O183" s="17">
        <v>27334082</v>
      </c>
      <c r="P183" s="17"/>
      <c r="Q183" s="17"/>
      <c r="R183" s="17"/>
      <c r="S183" s="17"/>
      <c r="T183" s="17"/>
      <c r="U183" s="17"/>
      <c r="V183" s="17"/>
    </row>
    <row r="184" spans="2:22" x14ac:dyDescent="0.25">
      <c r="B184" s="17">
        <v>4805170590</v>
      </c>
      <c r="C184" s="17" t="s">
        <v>305</v>
      </c>
      <c r="D184" s="17">
        <v>47190</v>
      </c>
      <c r="E184" s="17" t="s">
        <v>137</v>
      </c>
      <c r="F184" s="17" t="s">
        <v>130</v>
      </c>
      <c r="G184" s="17">
        <v>2020</v>
      </c>
      <c r="H184" s="17">
        <v>6646982</v>
      </c>
      <c r="I184" s="17">
        <v>-6419897</v>
      </c>
      <c r="J184" s="17">
        <v>424170</v>
      </c>
      <c r="K184" s="17">
        <v>227085</v>
      </c>
      <c r="L184" s="17">
        <v>217581</v>
      </c>
      <c r="M184" s="17">
        <v>2458150</v>
      </c>
      <c r="N184" s="17">
        <v>954543</v>
      </c>
      <c r="O184" s="17">
        <v>1503607</v>
      </c>
      <c r="P184" s="17"/>
      <c r="Q184" s="17"/>
      <c r="R184" s="17"/>
      <c r="S184" s="17"/>
      <c r="T184" s="17"/>
      <c r="U184" s="17"/>
      <c r="V184" s="17"/>
    </row>
    <row r="185" spans="2:22" x14ac:dyDescent="0.25">
      <c r="B185" s="17">
        <v>4402201180</v>
      </c>
      <c r="C185" s="17" t="s">
        <v>306</v>
      </c>
      <c r="D185" s="17">
        <v>47190</v>
      </c>
      <c r="E185" s="17" t="s">
        <v>137</v>
      </c>
      <c r="F185" s="17" t="s">
        <v>130</v>
      </c>
      <c r="G185" s="17">
        <v>2020</v>
      </c>
      <c r="H185" s="17">
        <v>6535830</v>
      </c>
      <c r="I185" s="17">
        <v>-6447056</v>
      </c>
      <c r="J185" s="17">
        <v>88774</v>
      </c>
      <c r="K185" s="17">
        <v>88774</v>
      </c>
      <c r="L185" s="17">
        <v>68044</v>
      </c>
      <c r="M185" s="17">
        <v>1867018</v>
      </c>
      <c r="N185" s="17">
        <v>568044</v>
      </c>
      <c r="O185" s="17">
        <v>1298974</v>
      </c>
      <c r="P185" s="17"/>
      <c r="Q185" s="17"/>
      <c r="R185" s="17"/>
      <c r="S185" s="17"/>
      <c r="T185" s="17"/>
      <c r="U185" s="17"/>
      <c r="V185" s="17"/>
    </row>
    <row r="186" spans="2:22" x14ac:dyDescent="0.25">
      <c r="B186" s="17">
        <v>4806061590</v>
      </c>
      <c r="C186" s="17" t="s">
        <v>307</v>
      </c>
      <c r="D186" s="17">
        <v>47190</v>
      </c>
      <c r="E186" s="17" t="s">
        <v>137</v>
      </c>
      <c r="F186" s="17" t="s">
        <v>130</v>
      </c>
      <c r="G186" s="17">
        <v>2020</v>
      </c>
      <c r="H186" s="17">
        <v>6452366</v>
      </c>
      <c r="I186" s="17">
        <v>-3110168</v>
      </c>
      <c r="J186" s="17">
        <v>5157011</v>
      </c>
      <c r="K186" s="17">
        <v>3342198</v>
      </c>
      <c r="L186" s="17">
        <v>1133600</v>
      </c>
      <c r="M186" s="17">
        <v>78251161</v>
      </c>
      <c r="N186" s="17">
        <v>4713835</v>
      </c>
      <c r="O186" s="17">
        <v>73537326</v>
      </c>
      <c r="P186" s="17"/>
      <c r="Q186" s="17"/>
      <c r="R186" s="17"/>
      <c r="S186" s="17"/>
      <c r="T186" s="17"/>
      <c r="U186" s="17"/>
      <c r="V186" s="17"/>
    </row>
    <row r="187" spans="2:22" x14ac:dyDescent="0.25">
      <c r="B187" s="17">
        <v>6206171480</v>
      </c>
      <c r="C187" s="17" t="s">
        <v>308</v>
      </c>
      <c r="D187" s="17">
        <v>47190</v>
      </c>
      <c r="E187" s="17" t="s">
        <v>137</v>
      </c>
      <c r="F187" s="17" t="s">
        <v>130</v>
      </c>
      <c r="G187" s="17">
        <v>2018</v>
      </c>
      <c r="H187" s="17">
        <v>6398294</v>
      </c>
      <c r="I187" s="17">
        <v>-5469840</v>
      </c>
      <c r="J187" s="17">
        <v>928454</v>
      </c>
      <c r="K187" s="17">
        <v>928454</v>
      </c>
      <c r="L187" s="17">
        <v>592339</v>
      </c>
      <c r="M187" s="17">
        <v>7021567</v>
      </c>
      <c r="N187" s="17">
        <v>907674</v>
      </c>
      <c r="O187" s="17">
        <v>6113893</v>
      </c>
      <c r="P187" s="17"/>
      <c r="Q187" s="17"/>
      <c r="R187" s="17"/>
      <c r="S187" s="17"/>
      <c r="T187" s="17"/>
      <c r="U187" s="17"/>
      <c r="V187" s="17"/>
    </row>
    <row r="188" spans="2:22" x14ac:dyDescent="0.25">
      <c r="B188" s="17">
        <v>6705140990</v>
      </c>
      <c r="C188" s="17" t="s">
        <v>309</v>
      </c>
      <c r="D188" s="17">
        <v>47190</v>
      </c>
      <c r="E188" s="17" t="s">
        <v>137</v>
      </c>
      <c r="F188" s="17" t="s">
        <v>130</v>
      </c>
      <c r="G188" s="17">
        <v>2020</v>
      </c>
      <c r="H188" s="17">
        <v>6355571</v>
      </c>
      <c r="I188" s="17">
        <v>-6000580</v>
      </c>
      <c r="J188" s="17">
        <v>1553379</v>
      </c>
      <c r="K188" s="17">
        <v>354991</v>
      </c>
      <c r="L188" s="17">
        <v>223815</v>
      </c>
      <c r="M188" s="17">
        <v>7629451</v>
      </c>
      <c r="N188" s="17">
        <v>2964874</v>
      </c>
      <c r="O188" s="17">
        <v>4664577</v>
      </c>
      <c r="P188" s="17"/>
      <c r="Q188" s="17"/>
      <c r="R188" s="17"/>
      <c r="S188" s="17"/>
      <c r="T188" s="17"/>
      <c r="U188" s="17"/>
      <c r="V188" s="17"/>
    </row>
    <row r="189" spans="2:22" x14ac:dyDescent="0.25">
      <c r="B189" s="17">
        <v>6812121240</v>
      </c>
      <c r="C189" s="17" t="s">
        <v>310</v>
      </c>
      <c r="D189" s="17">
        <v>47190</v>
      </c>
      <c r="E189" s="17" t="s">
        <v>137</v>
      </c>
      <c r="F189" s="17" t="s">
        <v>130</v>
      </c>
      <c r="G189" s="17">
        <v>2017</v>
      </c>
      <c r="H189" s="17">
        <v>6300000</v>
      </c>
      <c r="I189" s="17"/>
      <c r="J189" s="17">
        <v>5254440</v>
      </c>
      <c r="K189" s="17">
        <v>5254440</v>
      </c>
      <c r="L189" s="17">
        <v>41051238</v>
      </c>
      <c r="M189" s="17">
        <v>331030248</v>
      </c>
      <c r="N189" s="17">
        <v>276439306</v>
      </c>
      <c r="O189" s="17">
        <v>54590942</v>
      </c>
      <c r="P189" s="17">
        <v>53330789</v>
      </c>
      <c r="Q189" s="17">
        <v>0</v>
      </c>
      <c r="R189" s="17">
        <v>-57470319</v>
      </c>
      <c r="S189" s="17"/>
      <c r="T189" s="17"/>
      <c r="U189" s="17"/>
      <c r="V189" s="17"/>
    </row>
    <row r="190" spans="2:22" x14ac:dyDescent="0.25">
      <c r="B190" s="17">
        <v>6008121060</v>
      </c>
      <c r="C190" s="17" t="s">
        <v>311</v>
      </c>
      <c r="D190" s="17">
        <v>47190</v>
      </c>
      <c r="E190" s="17" t="s">
        <v>137</v>
      </c>
      <c r="F190" s="17" t="s">
        <v>130</v>
      </c>
      <c r="G190" s="17">
        <v>2020</v>
      </c>
      <c r="H190" s="17">
        <v>6288435</v>
      </c>
      <c r="I190" s="17">
        <v>-5237083</v>
      </c>
      <c r="J190" s="17">
        <v>1228299</v>
      </c>
      <c r="K190" s="17">
        <v>1051352</v>
      </c>
      <c r="L190" s="17">
        <v>967177</v>
      </c>
      <c r="M190" s="17">
        <v>9164087</v>
      </c>
      <c r="N190" s="17">
        <v>-7493727</v>
      </c>
      <c r="O190" s="17">
        <v>16657814</v>
      </c>
      <c r="P190" s="17"/>
      <c r="Q190" s="17"/>
      <c r="R190" s="17"/>
      <c r="S190" s="17"/>
      <c r="T190" s="17"/>
      <c r="U190" s="17"/>
      <c r="V190" s="17"/>
    </row>
    <row r="191" spans="2:22" x14ac:dyDescent="0.25">
      <c r="B191" s="17">
        <v>6603131840</v>
      </c>
      <c r="C191" s="17" t="s">
        <v>312</v>
      </c>
      <c r="D191" s="17">
        <v>47190</v>
      </c>
      <c r="E191" s="17" t="s">
        <v>137</v>
      </c>
      <c r="F191" s="17" t="s">
        <v>130</v>
      </c>
      <c r="G191" s="17">
        <v>2020</v>
      </c>
      <c r="H191" s="17">
        <v>6237097</v>
      </c>
      <c r="I191" s="17">
        <v>-9374936</v>
      </c>
      <c r="J191" s="17">
        <v>-3137839</v>
      </c>
      <c r="K191" s="17">
        <v>-3137839</v>
      </c>
      <c r="L191" s="17">
        <v>-3137839</v>
      </c>
      <c r="M191" s="17">
        <v>3186113</v>
      </c>
      <c r="N191" s="17">
        <v>-3721661</v>
      </c>
      <c r="O191" s="17">
        <v>6907774</v>
      </c>
      <c r="P191" s="17"/>
      <c r="Q191" s="17"/>
      <c r="R191" s="17"/>
      <c r="S191" s="17"/>
      <c r="T191" s="17"/>
      <c r="U191" s="17"/>
      <c r="V191" s="17"/>
    </row>
    <row r="192" spans="2:22" x14ac:dyDescent="0.25">
      <c r="B192" s="17">
        <v>4702181690</v>
      </c>
      <c r="C192" s="17" t="s">
        <v>313</v>
      </c>
      <c r="D192" s="17">
        <v>47190</v>
      </c>
      <c r="E192" s="17" t="s">
        <v>137</v>
      </c>
      <c r="F192" s="17" t="s">
        <v>130</v>
      </c>
      <c r="G192" s="17">
        <v>2020</v>
      </c>
      <c r="H192" s="17">
        <v>6082895</v>
      </c>
      <c r="I192" s="17">
        <v>-4928001</v>
      </c>
      <c r="J192" s="17">
        <v>1154894</v>
      </c>
      <c r="K192" s="17">
        <v>1154894</v>
      </c>
      <c r="L192" s="17">
        <v>1168781</v>
      </c>
      <c r="M192" s="17">
        <v>4993353</v>
      </c>
      <c r="N192" s="17">
        <v>366792</v>
      </c>
      <c r="O192" s="17">
        <v>4626561</v>
      </c>
      <c r="P192" s="17"/>
      <c r="Q192" s="17"/>
      <c r="R192" s="17"/>
      <c r="S192" s="17"/>
      <c r="T192" s="17"/>
      <c r="U192" s="17"/>
      <c r="V192" s="17"/>
    </row>
    <row r="193" spans="2:22" x14ac:dyDescent="0.25">
      <c r="B193" s="17">
        <v>7110160740</v>
      </c>
      <c r="C193" s="17" t="s">
        <v>314</v>
      </c>
      <c r="D193" s="17">
        <v>47190</v>
      </c>
      <c r="E193" s="17" t="s">
        <v>137</v>
      </c>
      <c r="F193" s="17" t="s">
        <v>130</v>
      </c>
      <c r="G193" s="17">
        <v>2020</v>
      </c>
      <c r="H193" s="17">
        <v>5833728</v>
      </c>
      <c r="I193" s="17">
        <v>-6717098</v>
      </c>
      <c r="J193" s="17">
        <v>-883370</v>
      </c>
      <c r="K193" s="17">
        <v>-883370</v>
      </c>
      <c r="L193" s="17">
        <v>-1440599</v>
      </c>
      <c r="M193" s="17">
        <v>1012602</v>
      </c>
      <c r="N193" s="17">
        <v>-1021689</v>
      </c>
      <c r="O193" s="17">
        <v>2034291</v>
      </c>
      <c r="P193" s="17"/>
      <c r="Q193" s="17"/>
      <c r="R193" s="17"/>
      <c r="S193" s="17"/>
      <c r="T193" s="17"/>
      <c r="U193" s="17"/>
      <c r="V193" s="17"/>
    </row>
    <row r="194" spans="2:22" x14ac:dyDescent="0.25">
      <c r="B194" s="17">
        <v>5906171050</v>
      </c>
      <c r="C194" s="17" t="s">
        <v>315</v>
      </c>
      <c r="D194" s="17">
        <v>47190</v>
      </c>
      <c r="E194" s="17" t="s">
        <v>137</v>
      </c>
      <c r="F194" s="17" t="s">
        <v>130</v>
      </c>
      <c r="G194" s="17">
        <v>2020</v>
      </c>
      <c r="H194" s="17">
        <v>5765197</v>
      </c>
      <c r="I194" s="17">
        <v>-6212215</v>
      </c>
      <c r="J194" s="17">
        <v>-447018</v>
      </c>
      <c r="K194" s="17">
        <v>-447018</v>
      </c>
      <c r="L194" s="17">
        <v>-472070</v>
      </c>
      <c r="M194" s="17">
        <v>2503359</v>
      </c>
      <c r="N194" s="17">
        <v>1095910</v>
      </c>
      <c r="O194" s="17">
        <v>1407449</v>
      </c>
      <c r="P194" s="17">
        <v>-2020059</v>
      </c>
      <c r="Q194" s="17">
        <v>1234828</v>
      </c>
      <c r="R194" s="17">
        <v>228642</v>
      </c>
      <c r="S194" s="17"/>
      <c r="T194" s="17"/>
      <c r="U194" s="17"/>
      <c r="V194" s="17"/>
    </row>
    <row r="195" spans="2:22" x14ac:dyDescent="0.25">
      <c r="B195" s="17">
        <v>4301694409</v>
      </c>
      <c r="C195" s="17" t="s">
        <v>316</v>
      </c>
      <c r="D195" s="17">
        <v>47190</v>
      </c>
      <c r="E195" s="17" t="s">
        <v>137</v>
      </c>
      <c r="F195" s="17" t="s">
        <v>130</v>
      </c>
      <c r="G195" s="17">
        <v>2020</v>
      </c>
      <c r="H195" s="17">
        <v>5629254</v>
      </c>
      <c r="I195" s="17">
        <v>-3695997</v>
      </c>
      <c r="J195" s="17">
        <v>2122388</v>
      </c>
      <c r="K195" s="17">
        <v>1933257</v>
      </c>
      <c r="L195" s="17">
        <v>1215339</v>
      </c>
      <c r="M195" s="17">
        <v>7932992</v>
      </c>
      <c r="N195" s="17">
        <v>3227813</v>
      </c>
      <c r="O195" s="17">
        <v>4705179</v>
      </c>
      <c r="P195" s="17"/>
      <c r="Q195" s="17"/>
      <c r="R195" s="17"/>
      <c r="S195" s="17"/>
      <c r="T195" s="17"/>
      <c r="U195" s="17"/>
      <c r="V195" s="17"/>
    </row>
    <row r="196" spans="2:22" x14ac:dyDescent="0.25">
      <c r="B196" s="17">
        <v>4110130300</v>
      </c>
      <c r="C196" s="17" t="s">
        <v>317</v>
      </c>
      <c r="D196" s="17">
        <v>47190</v>
      </c>
      <c r="E196" s="17" t="s">
        <v>137</v>
      </c>
      <c r="F196" s="17" t="s">
        <v>130</v>
      </c>
      <c r="G196" s="17">
        <v>2020</v>
      </c>
      <c r="H196" s="17">
        <v>5533055</v>
      </c>
      <c r="I196" s="17">
        <v>-5099298</v>
      </c>
      <c r="J196" s="17">
        <v>433757</v>
      </c>
      <c r="K196" s="17">
        <v>433757</v>
      </c>
      <c r="L196" s="17">
        <v>437329</v>
      </c>
      <c r="M196" s="17">
        <v>16229733</v>
      </c>
      <c r="N196" s="17">
        <v>15438509</v>
      </c>
      <c r="O196" s="17">
        <v>791224</v>
      </c>
      <c r="P196" s="17"/>
      <c r="Q196" s="17"/>
      <c r="R196" s="17"/>
      <c r="S196" s="17"/>
      <c r="T196" s="17"/>
      <c r="U196" s="17"/>
      <c r="V196" s="17"/>
    </row>
    <row r="197" spans="2:22" x14ac:dyDescent="0.25">
      <c r="B197" s="17">
        <v>4511181100</v>
      </c>
      <c r="C197" s="17" t="s">
        <v>318</v>
      </c>
      <c r="D197" s="17">
        <v>47190</v>
      </c>
      <c r="E197" s="17" t="s">
        <v>137</v>
      </c>
      <c r="F197" s="17" t="s">
        <v>130</v>
      </c>
      <c r="G197" s="17">
        <v>2020</v>
      </c>
      <c r="H197" s="17">
        <v>5482281</v>
      </c>
      <c r="I197" s="17">
        <v>-4169823</v>
      </c>
      <c r="J197" s="17">
        <v>1312458</v>
      </c>
      <c r="K197" s="17">
        <v>1312458</v>
      </c>
      <c r="L197" s="17">
        <v>1018956</v>
      </c>
      <c r="M197" s="17">
        <v>2656303</v>
      </c>
      <c r="N197" s="17">
        <v>1955486</v>
      </c>
      <c r="O197" s="17">
        <v>700817</v>
      </c>
      <c r="P197" s="17"/>
      <c r="Q197" s="17"/>
      <c r="R197" s="17"/>
      <c r="S197" s="17"/>
      <c r="T197" s="17"/>
      <c r="U197" s="17"/>
      <c r="V197" s="17"/>
    </row>
    <row r="198" spans="2:22" x14ac:dyDescent="0.25">
      <c r="B198" s="17">
        <v>6002152130</v>
      </c>
      <c r="C198" s="17" t="s">
        <v>319</v>
      </c>
      <c r="D198" s="17">
        <v>47190</v>
      </c>
      <c r="E198" s="17" t="s">
        <v>137</v>
      </c>
      <c r="F198" s="17" t="s">
        <v>130</v>
      </c>
      <c r="G198" s="17">
        <v>2020</v>
      </c>
      <c r="H198" s="17">
        <v>5424000</v>
      </c>
      <c r="I198" s="17">
        <v>8700000</v>
      </c>
      <c r="J198" s="17">
        <v>-2924000</v>
      </c>
      <c r="K198" s="17">
        <v>14124000</v>
      </c>
      <c r="L198" s="17">
        <v>46527000</v>
      </c>
      <c r="M198" s="17">
        <v>64185000</v>
      </c>
      <c r="N198" s="17">
        <v>63653000</v>
      </c>
      <c r="O198" s="17">
        <v>532000</v>
      </c>
      <c r="P198" s="17">
        <v>-50462000</v>
      </c>
      <c r="Q198" s="17"/>
      <c r="R198" s="17">
        <v>49565000</v>
      </c>
      <c r="S198" s="17"/>
      <c r="T198" s="17"/>
      <c r="U198" s="17"/>
      <c r="V198" s="17"/>
    </row>
    <row r="199" spans="2:22" x14ac:dyDescent="0.25">
      <c r="B199" s="17">
        <v>6605201120</v>
      </c>
      <c r="C199" s="17" t="s">
        <v>320</v>
      </c>
      <c r="D199" s="17">
        <v>47190</v>
      </c>
      <c r="E199" s="17" t="s">
        <v>137</v>
      </c>
      <c r="F199" s="17" t="s">
        <v>130</v>
      </c>
      <c r="G199" s="17">
        <v>2020</v>
      </c>
      <c r="H199" s="17">
        <v>4954170</v>
      </c>
      <c r="I199" s="17">
        <v>-5502662</v>
      </c>
      <c r="J199" s="17">
        <v>-548492</v>
      </c>
      <c r="K199" s="17">
        <v>-548492</v>
      </c>
      <c r="L199" s="17">
        <v>-548032</v>
      </c>
      <c r="M199" s="17">
        <v>2101427</v>
      </c>
      <c r="N199" s="17">
        <v>-48032</v>
      </c>
      <c r="O199" s="17">
        <v>2149459</v>
      </c>
      <c r="P199" s="17"/>
      <c r="Q199" s="17"/>
      <c r="R199" s="17"/>
      <c r="S199" s="17"/>
      <c r="T199" s="17"/>
      <c r="U199" s="17"/>
      <c r="V199" s="17"/>
    </row>
    <row r="200" spans="2:22" x14ac:dyDescent="0.25">
      <c r="B200" s="17">
        <v>5107111300</v>
      </c>
      <c r="C200" s="17" t="s">
        <v>321</v>
      </c>
      <c r="D200" s="17">
        <v>47190</v>
      </c>
      <c r="E200" s="17" t="s">
        <v>137</v>
      </c>
      <c r="F200" s="17" t="s">
        <v>130</v>
      </c>
      <c r="G200" s="17">
        <v>2017</v>
      </c>
      <c r="H200" s="17">
        <v>4931328</v>
      </c>
      <c r="I200" s="17">
        <v>-89179097</v>
      </c>
      <c r="J200" s="17">
        <v>-82495983</v>
      </c>
      <c r="K200" s="17">
        <v>-84247769</v>
      </c>
      <c r="L200" s="17">
        <v>-70744092</v>
      </c>
      <c r="M200" s="17">
        <v>92704544</v>
      </c>
      <c r="N200" s="17">
        <v>54325109</v>
      </c>
      <c r="O200" s="17">
        <v>38379435</v>
      </c>
      <c r="P200" s="17">
        <v>-76548091</v>
      </c>
      <c r="Q200" s="17">
        <v>-1892875</v>
      </c>
      <c r="R200" s="17">
        <v>63223507</v>
      </c>
      <c r="S200" s="17"/>
      <c r="T200" s="17"/>
      <c r="U200" s="17"/>
      <c r="V200" s="17"/>
    </row>
    <row r="201" spans="2:22" x14ac:dyDescent="0.25">
      <c r="B201" s="17">
        <v>5405132360</v>
      </c>
      <c r="C201" s="17" t="s">
        <v>322</v>
      </c>
      <c r="D201" s="17">
        <v>47190</v>
      </c>
      <c r="E201" s="17" t="s">
        <v>137</v>
      </c>
      <c r="F201" s="17" t="s">
        <v>130</v>
      </c>
      <c r="G201" s="17">
        <v>2020</v>
      </c>
      <c r="H201" s="17">
        <v>4443769</v>
      </c>
      <c r="I201" s="17">
        <v>-3141900</v>
      </c>
      <c r="J201" s="17">
        <v>1301869</v>
      </c>
      <c r="K201" s="17">
        <v>1301869</v>
      </c>
      <c r="L201" s="17">
        <v>778644</v>
      </c>
      <c r="M201" s="17">
        <v>11150489</v>
      </c>
      <c r="N201" s="17">
        <v>2195355</v>
      </c>
      <c r="O201" s="17">
        <v>8955134</v>
      </c>
      <c r="P201" s="17"/>
      <c r="Q201" s="17"/>
      <c r="R201" s="17"/>
      <c r="S201" s="17"/>
      <c r="T201" s="17"/>
      <c r="U201" s="17"/>
      <c r="V201" s="17"/>
    </row>
    <row r="202" spans="2:22" x14ac:dyDescent="0.25">
      <c r="B202" s="17">
        <v>4611122180</v>
      </c>
      <c r="C202" s="17" t="s">
        <v>323</v>
      </c>
      <c r="D202" s="17">
        <v>47190</v>
      </c>
      <c r="E202" s="17" t="s">
        <v>137</v>
      </c>
      <c r="F202" s="17" t="s">
        <v>130</v>
      </c>
      <c r="G202" s="17">
        <v>2020</v>
      </c>
      <c r="H202" s="17">
        <v>4281536</v>
      </c>
      <c r="I202" s="17">
        <v>-2657463</v>
      </c>
      <c r="J202" s="17">
        <v>1624073</v>
      </c>
      <c r="K202" s="17">
        <v>1624073</v>
      </c>
      <c r="L202" s="17">
        <v>1624499</v>
      </c>
      <c r="M202" s="17">
        <v>3610915</v>
      </c>
      <c r="N202" s="17">
        <v>3610915</v>
      </c>
      <c r="O202" s="17">
        <v>0</v>
      </c>
      <c r="P202" s="17"/>
      <c r="Q202" s="17"/>
      <c r="R202" s="17"/>
      <c r="S202" s="17"/>
      <c r="T202" s="17"/>
      <c r="U202" s="17"/>
      <c r="V202" s="17"/>
    </row>
    <row r="203" spans="2:22" x14ac:dyDescent="0.25">
      <c r="B203" s="17">
        <v>6801696759</v>
      </c>
      <c r="C203" s="17" t="s">
        <v>324</v>
      </c>
      <c r="D203" s="17">
        <v>47190</v>
      </c>
      <c r="E203" s="17" t="s">
        <v>137</v>
      </c>
      <c r="F203" s="17" t="s">
        <v>130</v>
      </c>
      <c r="G203" s="17">
        <v>2014</v>
      </c>
      <c r="H203" s="17">
        <v>4274474</v>
      </c>
      <c r="I203" s="17">
        <v>-8319834</v>
      </c>
      <c r="J203" s="17">
        <v>-2099074</v>
      </c>
      <c r="K203" s="17">
        <v>-4045360</v>
      </c>
      <c r="L203" s="17">
        <v>-5901220</v>
      </c>
      <c r="M203" s="17">
        <v>44164234</v>
      </c>
      <c r="N203" s="17">
        <v>21946123</v>
      </c>
      <c r="O203" s="17">
        <v>22218111</v>
      </c>
      <c r="P203" s="17">
        <v>-5459823</v>
      </c>
      <c r="Q203" s="17">
        <v>0</v>
      </c>
      <c r="R203" s="17">
        <v>5459823</v>
      </c>
      <c r="S203" s="17"/>
      <c r="T203" s="17"/>
      <c r="U203" s="17"/>
      <c r="V203" s="17"/>
    </row>
    <row r="204" spans="2:22" x14ac:dyDescent="0.25">
      <c r="B204" s="17">
        <v>6507181270</v>
      </c>
      <c r="C204" s="17" t="s">
        <v>325</v>
      </c>
      <c r="D204" s="17">
        <v>47190</v>
      </c>
      <c r="E204" s="17" t="s">
        <v>137</v>
      </c>
      <c r="F204" s="17" t="s">
        <v>130</v>
      </c>
      <c r="G204" s="17">
        <v>2020</v>
      </c>
      <c r="H204" s="17">
        <v>4272786</v>
      </c>
      <c r="I204" s="17">
        <v>-5791032</v>
      </c>
      <c r="J204" s="17">
        <v>-1518246</v>
      </c>
      <c r="K204" s="17">
        <v>-1518246</v>
      </c>
      <c r="L204" s="17">
        <v>-1517955</v>
      </c>
      <c r="M204" s="17">
        <v>3130719</v>
      </c>
      <c r="N204" s="17">
        <v>-2769177</v>
      </c>
      <c r="O204" s="17">
        <v>5899896</v>
      </c>
      <c r="P204" s="17"/>
      <c r="Q204" s="17"/>
      <c r="R204" s="17"/>
      <c r="S204" s="17"/>
      <c r="T204" s="17"/>
      <c r="U204" s="17"/>
      <c r="V204" s="17"/>
    </row>
    <row r="205" spans="2:22" x14ac:dyDescent="0.25">
      <c r="B205" s="17">
        <v>5811190110</v>
      </c>
      <c r="C205" s="17" t="s">
        <v>403</v>
      </c>
      <c r="D205" s="17">
        <v>47190</v>
      </c>
      <c r="E205" s="17" t="s">
        <v>137</v>
      </c>
      <c r="F205" s="17" t="s">
        <v>130</v>
      </c>
      <c r="G205" s="17">
        <v>2020</v>
      </c>
      <c r="H205" s="17">
        <v>4068657</v>
      </c>
      <c r="I205" s="17">
        <v>-5306452</v>
      </c>
      <c r="J205" s="17">
        <v>-1237795</v>
      </c>
      <c r="K205" s="17">
        <v>-1237795</v>
      </c>
      <c r="L205" s="17">
        <v>-1275742</v>
      </c>
      <c r="M205" s="17">
        <v>1884712</v>
      </c>
      <c r="N205" s="17">
        <v>-872009</v>
      </c>
      <c r="O205" s="17">
        <v>2756721</v>
      </c>
      <c r="P205" s="17"/>
      <c r="Q205" s="17"/>
      <c r="R205" s="17"/>
      <c r="S205" s="17"/>
      <c r="T205" s="17"/>
      <c r="U205" s="17"/>
      <c r="V205" s="17"/>
    </row>
    <row r="206" spans="2:22" x14ac:dyDescent="0.25">
      <c r="B206" s="17">
        <v>4501110660</v>
      </c>
      <c r="C206" s="17" t="s">
        <v>326</v>
      </c>
      <c r="D206" s="17">
        <v>47190</v>
      </c>
      <c r="E206" s="17" t="s">
        <v>137</v>
      </c>
      <c r="F206" s="17" t="s">
        <v>130</v>
      </c>
      <c r="G206" s="17">
        <v>2020</v>
      </c>
      <c r="H206" s="17">
        <v>4048668</v>
      </c>
      <c r="I206" s="17">
        <v>-3293038</v>
      </c>
      <c r="J206" s="17">
        <v>755630</v>
      </c>
      <c r="K206" s="17">
        <v>755630</v>
      </c>
      <c r="L206" s="17">
        <v>650562</v>
      </c>
      <c r="M206" s="17">
        <v>6541842</v>
      </c>
      <c r="N206" s="17">
        <v>5652053</v>
      </c>
      <c r="O206" s="17">
        <v>889789</v>
      </c>
      <c r="P206" s="17"/>
      <c r="Q206" s="17"/>
      <c r="R206" s="17"/>
      <c r="S206" s="17"/>
      <c r="T206" s="17"/>
      <c r="U206" s="17"/>
      <c r="V206" s="17"/>
    </row>
    <row r="207" spans="2:22" x14ac:dyDescent="0.25">
      <c r="B207" s="17">
        <v>6611962629</v>
      </c>
      <c r="C207" s="17" t="s">
        <v>222</v>
      </c>
      <c r="D207" s="17">
        <v>47190</v>
      </c>
      <c r="E207" s="17" t="s">
        <v>137</v>
      </c>
      <c r="F207" s="17" t="s">
        <v>130</v>
      </c>
      <c r="G207" s="17">
        <v>2020</v>
      </c>
      <c r="H207" s="17">
        <v>4038235</v>
      </c>
      <c r="I207" s="17">
        <v>-7648534</v>
      </c>
      <c r="J207" s="17">
        <v>-1520110</v>
      </c>
      <c r="K207" s="17">
        <v>-3610299</v>
      </c>
      <c r="L207" s="17">
        <v>-3973947</v>
      </c>
      <c r="M207" s="17">
        <v>1068412</v>
      </c>
      <c r="N207" s="17">
        <v>-24581888</v>
      </c>
      <c r="O207" s="17">
        <v>25650299</v>
      </c>
      <c r="P207" s="17"/>
      <c r="Q207" s="17"/>
      <c r="R207" s="17"/>
      <c r="S207" s="17"/>
      <c r="T207" s="17"/>
      <c r="U207" s="17"/>
      <c r="V207" s="17"/>
    </row>
    <row r="208" spans="2:22" x14ac:dyDescent="0.25">
      <c r="B208" s="17">
        <v>5011151420</v>
      </c>
      <c r="C208" s="17" t="s">
        <v>327</v>
      </c>
      <c r="D208" s="17">
        <v>47190</v>
      </c>
      <c r="E208" s="17" t="s">
        <v>137</v>
      </c>
      <c r="F208" s="17" t="s">
        <v>130</v>
      </c>
      <c r="G208" s="17">
        <v>2020</v>
      </c>
      <c r="H208" s="17">
        <v>3953727</v>
      </c>
      <c r="I208" s="17">
        <v>-7636577</v>
      </c>
      <c r="J208" s="17">
        <v>-3682850</v>
      </c>
      <c r="K208" s="17">
        <v>-3682850</v>
      </c>
      <c r="L208" s="17">
        <v>-3682850</v>
      </c>
      <c r="M208" s="17">
        <v>0</v>
      </c>
      <c r="N208" s="17">
        <v>-13049373</v>
      </c>
      <c r="O208" s="17">
        <v>13049373</v>
      </c>
      <c r="P208" s="17"/>
      <c r="Q208" s="17"/>
      <c r="R208" s="17"/>
      <c r="S208" s="17"/>
      <c r="T208" s="17"/>
      <c r="U208" s="17"/>
      <c r="V208" s="17"/>
    </row>
    <row r="209" spans="2:22" x14ac:dyDescent="0.25">
      <c r="B209" s="17">
        <v>5208161860</v>
      </c>
      <c r="C209" s="17" t="s">
        <v>328</v>
      </c>
      <c r="D209" s="17">
        <v>47190</v>
      </c>
      <c r="E209" s="17" t="s">
        <v>137</v>
      </c>
      <c r="F209" s="17" t="s">
        <v>130</v>
      </c>
      <c r="G209" s="17">
        <v>2020</v>
      </c>
      <c r="H209" s="17">
        <v>3846154</v>
      </c>
      <c r="I209" s="17">
        <v>-46820</v>
      </c>
      <c r="J209" s="17">
        <v>3799334</v>
      </c>
      <c r="K209" s="17">
        <v>3799334</v>
      </c>
      <c r="L209" s="17">
        <v>3802593</v>
      </c>
      <c r="M209" s="17">
        <v>29765730</v>
      </c>
      <c r="N209" s="17">
        <v>29765730</v>
      </c>
      <c r="O209" s="17"/>
      <c r="P209" s="17">
        <v>4228936</v>
      </c>
      <c r="Q209" s="17">
        <v>11170000</v>
      </c>
      <c r="R209" s="17">
        <v>0</v>
      </c>
      <c r="S209" s="17"/>
      <c r="T209" s="17"/>
      <c r="U209" s="17"/>
      <c r="V209" s="17"/>
    </row>
    <row r="210" spans="2:22" x14ac:dyDescent="0.25">
      <c r="B210" s="17">
        <v>5508160320</v>
      </c>
      <c r="C210" s="17" t="s">
        <v>329</v>
      </c>
      <c r="D210" s="17">
        <v>47190</v>
      </c>
      <c r="E210" s="17" t="s">
        <v>137</v>
      </c>
      <c r="F210" s="17" t="s">
        <v>130</v>
      </c>
      <c r="G210" s="17">
        <v>2020</v>
      </c>
      <c r="H210" s="17">
        <v>3846154</v>
      </c>
      <c r="I210" s="17">
        <v>-17900</v>
      </c>
      <c r="J210" s="17">
        <v>3828254</v>
      </c>
      <c r="K210" s="17">
        <v>3828254</v>
      </c>
      <c r="L210" s="17">
        <v>3827623</v>
      </c>
      <c r="M210" s="17">
        <v>17027185</v>
      </c>
      <c r="N210" s="17">
        <v>16716334</v>
      </c>
      <c r="O210" s="17">
        <v>310851</v>
      </c>
      <c r="P210" s="17">
        <v>4234846</v>
      </c>
      <c r="Q210" s="17">
        <v>6170000</v>
      </c>
      <c r="R210" s="17">
        <v>0</v>
      </c>
      <c r="S210" s="17"/>
      <c r="T210" s="17"/>
      <c r="U210" s="17"/>
      <c r="V210" s="17"/>
    </row>
    <row r="211" spans="2:22" x14ac:dyDescent="0.25">
      <c r="B211" s="17">
        <v>7011992279</v>
      </c>
      <c r="C211" s="17" t="s">
        <v>330</v>
      </c>
      <c r="D211" s="17">
        <v>47190</v>
      </c>
      <c r="E211" s="17" t="s">
        <v>137</v>
      </c>
      <c r="F211" s="17" t="s">
        <v>130</v>
      </c>
      <c r="G211" s="17">
        <v>2020</v>
      </c>
      <c r="H211" s="17">
        <v>3595000</v>
      </c>
      <c r="I211" s="17">
        <v>-2274035</v>
      </c>
      <c r="J211" s="17">
        <v>2859965</v>
      </c>
      <c r="K211" s="17">
        <v>1320965</v>
      </c>
      <c r="L211" s="17">
        <v>880387</v>
      </c>
      <c r="M211" s="17">
        <v>61441565</v>
      </c>
      <c r="N211" s="17">
        <v>56265522</v>
      </c>
      <c r="O211" s="17">
        <v>5176043</v>
      </c>
      <c r="P211" s="17"/>
      <c r="Q211" s="17"/>
      <c r="R211" s="17"/>
      <c r="S211" s="17"/>
      <c r="T211" s="17"/>
      <c r="U211" s="17"/>
      <c r="V211" s="17"/>
    </row>
    <row r="212" spans="2:22" x14ac:dyDescent="0.25">
      <c r="B212" s="17">
        <v>5707140900</v>
      </c>
      <c r="C212" s="17" t="s">
        <v>331</v>
      </c>
      <c r="D212" s="17">
        <v>47190</v>
      </c>
      <c r="E212" s="17" t="s">
        <v>137</v>
      </c>
      <c r="F212" s="17" t="s">
        <v>130</v>
      </c>
      <c r="G212" s="17">
        <v>2020</v>
      </c>
      <c r="H212" s="17">
        <v>3520610</v>
      </c>
      <c r="I212" s="17">
        <v>-5159994</v>
      </c>
      <c r="J212" s="17">
        <v>-1639384</v>
      </c>
      <c r="K212" s="17">
        <v>-1639384</v>
      </c>
      <c r="L212" s="17">
        <v>-1639372</v>
      </c>
      <c r="M212" s="17">
        <v>35618</v>
      </c>
      <c r="N212" s="17">
        <v>-2329424</v>
      </c>
      <c r="O212" s="17">
        <v>2365042</v>
      </c>
      <c r="P212" s="17"/>
      <c r="Q212" s="17"/>
      <c r="R212" s="17"/>
      <c r="S212" s="17"/>
      <c r="T212" s="17"/>
      <c r="U212" s="17"/>
      <c r="V212" s="17"/>
    </row>
    <row r="213" spans="2:22" x14ac:dyDescent="0.25">
      <c r="B213" s="17">
        <v>6212081600</v>
      </c>
      <c r="C213" s="17" t="s">
        <v>332</v>
      </c>
      <c r="D213" s="17">
        <v>47190</v>
      </c>
      <c r="E213" s="17" t="s">
        <v>137</v>
      </c>
      <c r="F213" s="17" t="s">
        <v>130</v>
      </c>
      <c r="G213" s="17">
        <v>2017</v>
      </c>
      <c r="H213" s="17">
        <v>3500500</v>
      </c>
      <c r="I213" s="17">
        <v>-3622960</v>
      </c>
      <c r="J213" s="17">
        <v>-122460</v>
      </c>
      <c r="K213" s="17"/>
      <c r="L213" s="17">
        <v>-149900</v>
      </c>
      <c r="M213" s="17">
        <v>2598172</v>
      </c>
      <c r="N213" s="17">
        <v>337531</v>
      </c>
      <c r="O213" s="17">
        <v>2260641</v>
      </c>
      <c r="P213" s="17">
        <v>514565</v>
      </c>
      <c r="Q213" s="17"/>
      <c r="R213" s="17"/>
      <c r="S213" s="17"/>
      <c r="T213" s="17"/>
      <c r="U213" s="17"/>
      <c r="V213" s="17"/>
    </row>
    <row r="214" spans="2:22" x14ac:dyDescent="0.25">
      <c r="B214" s="17">
        <v>7005180270</v>
      </c>
      <c r="C214" s="17" t="s">
        <v>333</v>
      </c>
      <c r="D214" s="17">
        <v>47190</v>
      </c>
      <c r="E214" s="17" t="s">
        <v>137</v>
      </c>
      <c r="F214" s="17" t="s">
        <v>130</v>
      </c>
      <c r="G214" s="17">
        <v>2019</v>
      </c>
      <c r="H214" s="17">
        <v>3455025</v>
      </c>
      <c r="I214" s="17">
        <v>-4180401</v>
      </c>
      <c r="J214" s="17">
        <v>-725376</v>
      </c>
      <c r="K214" s="17">
        <v>-725376</v>
      </c>
      <c r="L214" s="17">
        <v>-849840</v>
      </c>
      <c r="M214" s="17">
        <v>1440068</v>
      </c>
      <c r="N214" s="17">
        <v>-1767221</v>
      </c>
      <c r="O214" s="17">
        <v>3207289</v>
      </c>
      <c r="P214" s="17"/>
      <c r="Q214" s="17"/>
      <c r="R214" s="17"/>
      <c r="S214" s="17"/>
      <c r="T214" s="17"/>
      <c r="U214" s="17"/>
      <c r="V214" s="17"/>
    </row>
    <row r="215" spans="2:22" x14ac:dyDescent="0.25">
      <c r="B215" s="17">
        <v>7011170770</v>
      </c>
      <c r="C215" s="17" t="s">
        <v>334</v>
      </c>
      <c r="D215" s="17">
        <v>47190</v>
      </c>
      <c r="E215" s="17" t="s">
        <v>137</v>
      </c>
      <c r="F215" s="17" t="s">
        <v>130</v>
      </c>
      <c r="G215" s="17">
        <v>2020</v>
      </c>
      <c r="H215" s="17">
        <v>3444241</v>
      </c>
      <c r="I215" s="17">
        <v>-3759804</v>
      </c>
      <c r="J215" s="17">
        <v>-315563</v>
      </c>
      <c r="K215" s="17">
        <v>-315563</v>
      </c>
      <c r="L215" s="17">
        <v>-387575</v>
      </c>
      <c r="M215" s="17">
        <v>1272988</v>
      </c>
      <c r="N215" s="17">
        <v>-652423</v>
      </c>
      <c r="O215" s="17">
        <v>1925411</v>
      </c>
      <c r="P215" s="17"/>
      <c r="Q215" s="17"/>
      <c r="R215" s="17"/>
      <c r="S215" s="17"/>
      <c r="T215" s="17"/>
      <c r="U215" s="17"/>
      <c r="V215" s="17"/>
    </row>
    <row r="216" spans="2:22" x14ac:dyDescent="0.25">
      <c r="B216" s="17">
        <v>4203150820</v>
      </c>
      <c r="C216" s="17" t="s">
        <v>335</v>
      </c>
      <c r="D216" s="17">
        <v>47190</v>
      </c>
      <c r="E216" s="17" t="s">
        <v>137</v>
      </c>
      <c r="F216" s="17" t="s">
        <v>130</v>
      </c>
      <c r="G216" s="17">
        <v>2020</v>
      </c>
      <c r="H216" s="17">
        <v>3420407</v>
      </c>
      <c r="I216" s="17">
        <v>-4605324</v>
      </c>
      <c r="J216" s="17">
        <v>-86084</v>
      </c>
      <c r="K216" s="17">
        <v>-1184917</v>
      </c>
      <c r="L216" s="17">
        <v>-2108824</v>
      </c>
      <c r="M216" s="17">
        <v>21765596</v>
      </c>
      <c r="N216" s="17">
        <v>-572173</v>
      </c>
      <c r="O216" s="17">
        <v>22337769</v>
      </c>
      <c r="P216" s="17"/>
      <c r="Q216" s="17"/>
      <c r="R216" s="17"/>
      <c r="S216" s="17"/>
      <c r="T216" s="17"/>
      <c r="U216" s="17"/>
      <c r="V216" s="17"/>
    </row>
    <row r="217" spans="2:22" x14ac:dyDescent="0.25">
      <c r="B217" s="17">
        <v>5807660139</v>
      </c>
      <c r="C217" s="17" t="s">
        <v>336</v>
      </c>
      <c r="D217" s="17">
        <v>47190</v>
      </c>
      <c r="E217" s="17" t="s">
        <v>137</v>
      </c>
      <c r="F217" s="17" t="s">
        <v>130</v>
      </c>
      <c r="G217" s="17">
        <v>2020</v>
      </c>
      <c r="H217" s="17">
        <v>3351059</v>
      </c>
      <c r="I217" s="17">
        <v>-1982648</v>
      </c>
      <c r="J217" s="17">
        <v>2538411</v>
      </c>
      <c r="K217" s="17">
        <v>1368411</v>
      </c>
      <c r="L217" s="17">
        <v>1100617</v>
      </c>
      <c r="M217" s="17">
        <v>31989766</v>
      </c>
      <c r="N217" s="17">
        <v>17255503</v>
      </c>
      <c r="O217" s="17">
        <v>14734263</v>
      </c>
      <c r="P217" s="17"/>
      <c r="Q217" s="17"/>
      <c r="R217" s="17"/>
      <c r="S217" s="17"/>
      <c r="T217" s="17"/>
      <c r="U217" s="17"/>
      <c r="V217" s="17"/>
    </row>
    <row r="218" spans="2:22" x14ac:dyDescent="0.25">
      <c r="B218" s="17">
        <v>6603180620</v>
      </c>
      <c r="C218" s="17" t="s">
        <v>337</v>
      </c>
      <c r="D218" s="17">
        <v>47190</v>
      </c>
      <c r="E218" s="17" t="s">
        <v>137</v>
      </c>
      <c r="F218" s="17" t="s">
        <v>130</v>
      </c>
      <c r="G218" s="17">
        <v>2018</v>
      </c>
      <c r="H218" s="17">
        <v>3350750</v>
      </c>
      <c r="I218" s="17">
        <v>-3592375</v>
      </c>
      <c r="J218" s="17">
        <v>-241625</v>
      </c>
      <c r="K218" s="17">
        <v>-241625</v>
      </c>
      <c r="L218" s="17">
        <v>-215027</v>
      </c>
      <c r="M218" s="17">
        <v>698191</v>
      </c>
      <c r="N218" s="17">
        <v>284973</v>
      </c>
      <c r="O218" s="17">
        <v>413218</v>
      </c>
      <c r="P218" s="17">
        <v>148796</v>
      </c>
      <c r="Q218" s="17"/>
      <c r="R218" s="17">
        <v>500000</v>
      </c>
      <c r="S218" s="17"/>
      <c r="T218" s="17"/>
      <c r="U218" s="17"/>
      <c r="V218" s="17"/>
    </row>
    <row r="219" spans="2:22" x14ac:dyDescent="0.25">
      <c r="B219" s="17">
        <v>5408120630</v>
      </c>
      <c r="C219" s="17" t="s">
        <v>338</v>
      </c>
      <c r="D219" s="17">
        <v>47190</v>
      </c>
      <c r="E219" s="17" t="s">
        <v>137</v>
      </c>
      <c r="F219" s="17" t="s">
        <v>130</v>
      </c>
      <c r="G219" s="17">
        <v>2020</v>
      </c>
      <c r="H219" s="17">
        <v>3341971</v>
      </c>
      <c r="I219" s="17">
        <v>-3252445</v>
      </c>
      <c r="J219" s="17">
        <v>136312</v>
      </c>
      <c r="K219" s="17">
        <v>89526</v>
      </c>
      <c r="L219" s="17">
        <v>-682188</v>
      </c>
      <c r="M219" s="17">
        <v>7515889</v>
      </c>
      <c r="N219" s="17">
        <v>7170659</v>
      </c>
      <c r="O219" s="17">
        <v>345230</v>
      </c>
      <c r="P219" s="17"/>
      <c r="Q219" s="17"/>
      <c r="R219" s="17"/>
      <c r="S219" s="17"/>
      <c r="T219" s="17"/>
      <c r="U219" s="17"/>
      <c r="V219" s="17"/>
    </row>
    <row r="220" spans="2:22" x14ac:dyDescent="0.25">
      <c r="B220" s="17">
        <v>5112170400</v>
      </c>
      <c r="C220" s="17" t="s">
        <v>339</v>
      </c>
      <c r="D220" s="17">
        <v>47190</v>
      </c>
      <c r="E220" s="17" t="s">
        <v>137</v>
      </c>
      <c r="F220" s="17" t="s">
        <v>130</v>
      </c>
      <c r="G220" s="17">
        <v>2020</v>
      </c>
      <c r="H220" s="17">
        <v>2914566</v>
      </c>
      <c r="I220" s="17">
        <v>-3948681</v>
      </c>
      <c r="J220" s="17">
        <v>-996924</v>
      </c>
      <c r="K220" s="17">
        <v>-1034115</v>
      </c>
      <c r="L220" s="17">
        <v>-1449277</v>
      </c>
      <c r="M220" s="17">
        <v>935957</v>
      </c>
      <c r="N220" s="17">
        <v>-6460948</v>
      </c>
      <c r="O220" s="17">
        <v>7396905</v>
      </c>
      <c r="P220" s="17"/>
      <c r="Q220" s="17"/>
      <c r="R220" s="17"/>
      <c r="S220" s="17"/>
      <c r="T220" s="17"/>
      <c r="U220" s="17"/>
      <c r="V220" s="17"/>
    </row>
    <row r="221" spans="2:22" x14ac:dyDescent="0.25">
      <c r="B221" s="17">
        <v>6702200870</v>
      </c>
      <c r="C221" s="17" t="s">
        <v>340</v>
      </c>
      <c r="D221" s="17">
        <v>47190</v>
      </c>
      <c r="E221" s="17" t="s">
        <v>137</v>
      </c>
      <c r="F221" s="17" t="s">
        <v>130</v>
      </c>
      <c r="G221" s="17">
        <v>2020</v>
      </c>
      <c r="H221" s="17">
        <v>2904768</v>
      </c>
      <c r="I221" s="17">
        <v>-3506674</v>
      </c>
      <c r="J221" s="17">
        <v>-601906</v>
      </c>
      <c r="K221" s="17">
        <v>-601906</v>
      </c>
      <c r="L221" s="17">
        <v>-601790</v>
      </c>
      <c r="M221" s="17">
        <v>445164</v>
      </c>
      <c r="N221" s="17">
        <v>-101790</v>
      </c>
      <c r="O221" s="17">
        <v>546954</v>
      </c>
      <c r="P221" s="17">
        <v>-265716</v>
      </c>
      <c r="Q221" s="17"/>
      <c r="R221" s="17">
        <v>500000</v>
      </c>
      <c r="S221" s="17"/>
      <c r="T221" s="17"/>
      <c r="U221" s="17"/>
      <c r="V221" s="17"/>
    </row>
    <row r="222" spans="2:22" x14ac:dyDescent="0.25">
      <c r="B222" s="17">
        <v>5003200280</v>
      </c>
      <c r="C222" s="17" t="s">
        <v>341</v>
      </c>
      <c r="D222" s="17">
        <v>47190</v>
      </c>
      <c r="E222" s="17" t="s">
        <v>137</v>
      </c>
      <c r="F222" s="17" t="s">
        <v>130</v>
      </c>
      <c r="G222" s="17">
        <v>2020</v>
      </c>
      <c r="H222" s="17">
        <v>2794665</v>
      </c>
      <c r="I222" s="17">
        <v>-2739099</v>
      </c>
      <c r="J222" s="17">
        <v>55566</v>
      </c>
      <c r="K222" s="17">
        <v>55566</v>
      </c>
      <c r="L222" s="17">
        <v>50532</v>
      </c>
      <c r="M222" s="17">
        <v>1044730</v>
      </c>
      <c r="N222" s="17">
        <v>550532</v>
      </c>
      <c r="O222" s="17">
        <v>494198</v>
      </c>
      <c r="P222" s="17"/>
      <c r="Q222" s="17"/>
      <c r="R222" s="17"/>
      <c r="S222" s="17"/>
      <c r="T222" s="17"/>
      <c r="U222" s="17"/>
      <c r="V222" s="17"/>
    </row>
    <row r="223" spans="2:22" x14ac:dyDescent="0.25">
      <c r="B223" s="17">
        <v>6810161390</v>
      </c>
      <c r="C223" s="17" t="s">
        <v>342</v>
      </c>
      <c r="D223" s="17">
        <v>47190</v>
      </c>
      <c r="E223" s="17" t="s">
        <v>137</v>
      </c>
      <c r="F223" s="17" t="s">
        <v>130</v>
      </c>
      <c r="G223" s="17">
        <v>2020</v>
      </c>
      <c r="H223" s="17">
        <v>2609884</v>
      </c>
      <c r="I223" s="17">
        <v>-2664777</v>
      </c>
      <c r="J223" s="17">
        <v>-6893</v>
      </c>
      <c r="K223" s="17">
        <v>-54893</v>
      </c>
      <c r="L223" s="17">
        <v>-215379</v>
      </c>
      <c r="M223" s="17">
        <v>6190000</v>
      </c>
      <c r="N223" s="17">
        <v>1977103</v>
      </c>
      <c r="O223" s="17">
        <v>4212897</v>
      </c>
      <c r="P223" s="17"/>
      <c r="Q223" s="17"/>
      <c r="R223" s="17"/>
      <c r="S223" s="17"/>
      <c r="T223" s="17"/>
      <c r="U223" s="17"/>
      <c r="V223" s="17"/>
    </row>
    <row r="224" spans="2:22" x14ac:dyDescent="0.25">
      <c r="B224" s="17">
        <v>6611983039</v>
      </c>
      <c r="C224" s="17" t="s">
        <v>343</v>
      </c>
      <c r="D224" s="17">
        <v>47190</v>
      </c>
      <c r="E224" s="17" t="s">
        <v>137</v>
      </c>
      <c r="F224" s="17" t="s">
        <v>130</v>
      </c>
      <c r="G224" s="17">
        <v>2020</v>
      </c>
      <c r="H224" s="17">
        <v>2523911</v>
      </c>
      <c r="I224" s="17">
        <v>-2741987</v>
      </c>
      <c r="J224" s="17">
        <v>-182407</v>
      </c>
      <c r="K224" s="17">
        <v>-218076</v>
      </c>
      <c r="L224" s="17">
        <v>-178382</v>
      </c>
      <c r="M224" s="17">
        <v>2612931</v>
      </c>
      <c r="N224" s="17">
        <v>2429343</v>
      </c>
      <c r="O224" s="17">
        <v>183588</v>
      </c>
      <c r="P224" s="17"/>
      <c r="Q224" s="17"/>
      <c r="R224" s="17"/>
      <c r="S224" s="17"/>
      <c r="T224" s="17"/>
      <c r="U224" s="17"/>
      <c r="V224" s="17"/>
    </row>
    <row r="225" spans="2:22" x14ac:dyDescent="0.25">
      <c r="B225" s="17">
        <v>6403202220</v>
      </c>
      <c r="C225" s="17" t="s">
        <v>344</v>
      </c>
      <c r="D225" s="17">
        <v>47190</v>
      </c>
      <c r="E225" s="17" t="s">
        <v>137</v>
      </c>
      <c r="F225" s="17" t="s">
        <v>130</v>
      </c>
      <c r="G225" s="17">
        <v>2020</v>
      </c>
      <c r="H225" s="17">
        <v>2458162</v>
      </c>
      <c r="I225" s="17">
        <v>-2495312</v>
      </c>
      <c r="J225" s="17">
        <v>-37150</v>
      </c>
      <c r="K225" s="17">
        <v>-37150</v>
      </c>
      <c r="L225" s="17">
        <v>-38137</v>
      </c>
      <c r="M225" s="17">
        <v>581454</v>
      </c>
      <c r="N225" s="17">
        <v>461863</v>
      </c>
      <c r="O225" s="17">
        <v>119591</v>
      </c>
      <c r="P225" s="17"/>
      <c r="Q225" s="17"/>
      <c r="R225" s="17"/>
      <c r="S225" s="17"/>
      <c r="T225" s="17"/>
      <c r="U225" s="17"/>
      <c r="V225" s="17"/>
    </row>
    <row r="226" spans="2:22" x14ac:dyDescent="0.25">
      <c r="B226" s="17">
        <v>5411183140</v>
      </c>
      <c r="C226" s="17" t="s">
        <v>345</v>
      </c>
      <c r="D226" s="17">
        <v>47190</v>
      </c>
      <c r="E226" s="17" t="s">
        <v>137</v>
      </c>
      <c r="F226" s="17" t="s">
        <v>130</v>
      </c>
      <c r="G226" s="17">
        <v>2020</v>
      </c>
      <c r="H226" s="17">
        <v>2449859</v>
      </c>
      <c r="I226" s="17">
        <v>-2678110</v>
      </c>
      <c r="J226" s="17">
        <v>-228251</v>
      </c>
      <c r="K226" s="17">
        <v>-228251</v>
      </c>
      <c r="L226" s="17">
        <v>-184803</v>
      </c>
      <c r="M226" s="17">
        <v>2107627</v>
      </c>
      <c r="N226" s="17">
        <v>825439</v>
      </c>
      <c r="O226" s="17">
        <v>1282188</v>
      </c>
      <c r="P226" s="17"/>
      <c r="Q226" s="17"/>
      <c r="R226" s="17"/>
      <c r="S226" s="17"/>
      <c r="T226" s="17"/>
      <c r="U226" s="17"/>
      <c r="V226" s="17"/>
    </row>
    <row r="227" spans="2:22" x14ac:dyDescent="0.25">
      <c r="B227" s="17">
        <v>5612032020</v>
      </c>
      <c r="C227" s="17" t="s">
        <v>346</v>
      </c>
      <c r="D227" s="17">
        <v>47190</v>
      </c>
      <c r="E227" s="17" t="s">
        <v>137</v>
      </c>
      <c r="F227" s="17" t="s">
        <v>130</v>
      </c>
      <c r="G227" s="17">
        <v>2020</v>
      </c>
      <c r="H227" s="17">
        <v>2370320</v>
      </c>
      <c r="I227" s="17">
        <v>-2481484</v>
      </c>
      <c r="J227" s="17">
        <v>1317670</v>
      </c>
      <c r="K227" s="17">
        <v>-111164</v>
      </c>
      <c r="L227" s="17">
        <v>-987808</v>
      </c>
      <c r="M227" s="17">
        <v>87657423</v>
      </c>
      <c r="N227" s="17">
        <v>135351</v>
      </c>
      <c r="O227" s="17">
        <v>87522072</v>
      </c>
      <c r="P227" s="17"/>
      <c r="Q227" s="17"/>
      <c r="R227" s="17"/>
      <c r="S227" s="17"/>
      <c r="T227" s="17"/>
      <c r="U227" s="17"/>
      <c r="V227" s="17"/>
    </row>
    <row r="228" spans="2:22" x14ac:dyDescent="0.25">
      <c r="B228" s="17">
        <v>6009161060</v>
      </c>
      <c r="C228" s="17" t="s">
        <v>347</v>
      </c>
      <c r="D228" s="17">
        <v>47190</v>
      </c>
      <c r="E228" s="17" t="s">
        <v>137</v>
      </c>
      <c r="F228" s="17" t="s">
        <v>130</v>
      </c>
      <c r="G228" s="17">
        <v>2020</v>
      </c>
      <c r="H228" s="17">
        <v>2264818</v>
      </c>
      <c r="I228" s="17">
        <v>-2100088</v>
      </c>
      <c r="J228" s="17">
        <v>164730</v>
      </c>
      <c r="K228" s="17">
        <v>164730</v>
      </c>
      <c r="L228" s="17">
        <v>128409</v>
      </c>
      <c r="M228" s="17">
        <v>674481</v>
      </c>
      <c r="N228" s="17">
        <v>592167</v>
      </c>
      <c r="O228" s="17">
        <v>82314</v>
      </c>
      <c r="P228" s="17"/>
      <c r="Q228" s="17"/>
      <c r="R228" s="17"/>
      <c r="S228" s="17"/>
      <c r="T228" s="17"/>
      <c r="U228" s="17"/>
      <c r="V228" s="17"/>
    </row>
    <row r="229" spans="2:22" x14ac:dyDescent="0.25">
      <c r="B229" s="17">
        <v>7004081160</v>
      </c>
      <c r="C229" s="17" t="s">
        <v>348</v>
      </c>
      <c r="D229" s="17">
        <v>47190</v>
      </c>
      <c r="E229" s="17" t="s">
        <v>137</v>
      </c>
      <c r="F229" s="17" t="s">
        <v>130</v>
      </c>
      <c r="G229" s="17">
        <v>2016</v>
      </c>
      <c r="H229" s="17">
        <v>2196000</v>
      </c>
      <c r="I229" s="17">
        <v>-2358191</v>
      </c>
      <c r="J229" s="17">
        <v>-162191</v>
      </c>
      <c r="K229" s="17">
        <v>-162191</v>
      </c>
      <c r="L229" s="17">
        <v>-168103</v>
      </c>
      <c r="M229" s="17">
        <v>107746</v>
      </c>
      <c r="N229" s="17">
        <v>-152425</v>
      </c>
      <c r="O229" s="17">
        <v>260171</v>
      </c>
      <c r="P229" s="17"/>
      <c r="Q229" s="17"/>
      <c r="R229" s="17"/>
      <c r="S229" s="17"/>
      <c r="T229" s="17"/>
      <c r="U229" s="17"/>
      <c r="V229" s="17"/>
    </row>
    <row r="230" spans="2:22" x14ac:dyDescent="0.25">
      <c r="B230" s="17">
        <v>4109100470</v>
      </c>
      <c r="C230" s="17" t="s">
        <v>349</v>
      </c>
      <c r="D230" s="17">
        <v>47190</v>
      </c>
      <c r="E230" s="17" t="s">
        <v>137</v>
      </c>
      <c r="F230" s="17" t="s">
        <v>130</v>
      </c>
      <c r="G230" s="17">
        <v>2020</v>
      </c>
      <c r="H230" s="17">
        <v>2119913</v>
      </c>
      <c r="I230" s="17">
        <v>-1458282</v>
      </c>
      <c r="J230" s="17">
        <v>661631</v>
      </c>
      <c r="K230" s="17">
        <v>661631</v>
      </c>
      <c r="L230" s="17">
        <v>661631</v>
      </c>
      <c r="M230" s="17">
        <v>0</v>
      </c>
      <c r="N230" s="17">
        <v>-3095412</v>
      </c>
      <c r="O230" s="17">
        <v>3095412</v>
      </c>
      <c r="P230" s="17"/>
      <c r="Q230" s="17"/>
      <c r="R230" s="17"/>
      <c r="S230" s="17"/>
      <c r="T230" s="17"/>
      <c r="U230" s="17"/>
      <c r="V230" s="17"/>
    </row>
    <row r="231" spans="2:22" x14ac:dyDescent="0.25">
      <c r="B231" s="17">
        <v>6911170490</v>
      </c>
      <c r="C231" s="17" t="s">
        <v>350</v>
      </c>
      <c r="D231" s="17">
        <v>47190</v>
      </c>
      <c r="E231" s="17" t="s">
        <v>137</v>
      </c>
      <c r="F231" s="17" t="s">
        <v>130</v>
      </c>
      <c r="G231" s="17">
        <v>2020</v>
      </c>
      <c r="H231" s="17">
        <v>2115554</v>
      </c>
      <c r="I231" s="17">
        <v>-1757517</v>
      </c>
      <c r="J231" s="17">
        <v>358037</v>
      </c>
      <c r="K231" s="17">
        <v>358037</v>
      </c>
      <c r="L231" s="17">
        <v>358037</v>
      </c>
      <c r="M231" s="17">
        <v>302041</v>
      </c>
      <c r="N231" s="17">
        <v>302041</v>
      </c>
      <c r="O231" s="17">
        <v>0</v>
      </c>
      <c r="P231" s="17"/>
      <c r="Q231" s="17"/>
      <c r="R231" s="17"/>
      <c r="S231" s="17"/>
      <c r="T231" s="17"/>
      <c r="U231" s="17"/>
      <c r="V231" s="17"/>
    </row>
    <row r="232" spans="2:22" x14ac:dyDescent="0.25">
      <c r="B232" s="17">
        <v>4302693219</v>
      </c>
      <c r="C232" s="17" t="s">
        <v>351</v>
      </c>
      <c r="D232" s="17">
        <v>47190</v>
      </c>
      <c r="E232" s="17" t="s">
        <v>137</v>
      </c>
      <c r="F232" s="17" t="s">
        <v>130</v>
      </c>
      <c r="G232" s="17">
        <v>2020</v>
      </c>
      <c r="H232" s="17">
        <v>2080125</v>
      </c>
      <c r="I232" s="17">
        <v>-1505134</v>
      </c>
      <c r="J232" s="17">
        <v>805835</v>
      </c>
      <c r="K232" s="17">
        <v>574991</v>
      </c>
      <c r="L232" s="17">
        <v>491659</v>
      </c>
      <c r="M232" s="17">
        <v>6149209</v>
      </c>
      <c r="N232" s="17">
        <v>-16543131</v>
      </c>
      <c r="O232" s="17">
        <v>22692340</v>
      </c>
      <c r="P232" s="17"/>
      <c r="Q232" s="17"/>
      <c r="R232" s="17"/>
      <c r="S232" s="17"/>
      <c r="T232" s="17"/>
      <c r="U232" s="17"/>
      <c r="V232" s="17"/>
    </row>
    <row r="233" spans="2:22" x14ac:dyDescent="0.25">
      <c r="B233" s="17">
        <v>6608201080</v>
      </c>
      <c r="C233" s="17" t="s">
        <v>352</v>
      </c>
      <c r="D233" s="17">
        <v>47190</v>
      </c>
      <c r="E233" s="17" t="s">
        <v>137</v>
      </c>
      <c r="F233" s="17" t="s">
        <v>130</v>
      </c>
      <c r="G233" s="17">
        <v>2020</v>
      </c>
      <c r="H233" s="17">
        <v>1973516</v>
      </c>
      <c r="I233" s="17">
        <v>-1787312</v>
      </c>
      <c r="J233" s="17">
        <v>186204</v>
      </c>
      <c r="K233" s="17">
        <v>186204</v>
      </c>
      <c r="L233" s="17">
        <v>153880</v>
      </c>
      <c r="M233" s="17">
        <v>1029955</v>
      </c>
      <c r="N233" s="17">
        <v>653880</v>
      </c>
      <c r="O233" s="17">
        <v>376075</v>
      </c>
      <c r="P233" s="17"/>
      <c r="Q233" s="17"/>
      <c r="R233" s="17"/>
      <c r="S233" s="17"/>
      <c r="T233" s="17"/>
      <c r="U233" s="17"/>
      <c r="V233" s="17"/>
    </row>
    <row r="234" spans="2:22" x14ac:dyDescent="0.25">
      <c r="B234" s="17">
        <v>6202160460</v>
      </c>
      <c r="C234" s="17" t="s">
        <v>353</v>
      </c>
      <c r="D234" s="17">
        <v>47190</v>
      </c>
      <c r="E234" s="17" t="s">
        <v>137</v>
      </c>
      <c r="F234" s="17" t="s">
        <v>130</v>
      </c>
      <c r="G234" s="17">
        <v>2020</v>
      </c>
      <c r="H234" s="17">
        <v>1959510</v>
      </c>
      <c r="I234" s="17">
        <v>-2682218</v>
      </c>
      <c r="J234" s="17">
        <v>-722708</v>
      </c>
      <c r="K234" s="17">
        <v>-722708</v>
      </c>
      <c r="L234" s="17">
        <v>-897458</v>
      </c>
      <c r="M234" s="17">
        <v>8</v>
      </c>
      <c r="N234" s="17">
        <v>-540035</v>
      </c>
      <c r="O234" s="17">
        <v>540043</v>
      </c>
      <c r="P234" s="17"/>
      <c r="Q234" s="17"/>
      <c r="R234" s="17"/>
      <c r="S234" s="17"/>
      <c r="T234" s="17"/>
      <c r="U234" s="17"/>
      <c r="V234" s="17"/>
    </row>
    <row r="235" spans="2:22" x14ac:dyDescent="0.25">
      <c r="B235" s="17">
        <v>4809201630</v>
      </c>
      <c r="C235" s="17" t="s">
        <v>354</v>
      </c>
      <c r="D235" s="17">
        <v>47190</v>
      </c>
      <c r="E235" s="17" t="s">
        <v>137</v>
      </c>
      <c r="F235" s="17" t="s">
        <v>130</v>
      </c>
      <c r="G235" s="17">
        <v>2020</v>
      </c>
      <c r="H235" s="17">
        <v>1953143</v>
      </c>
      <c r="I235" s="17">
        <v>-2786046</v>
      </c>
      <c r="J235" s="17">
        <v>-832903</v>
      </c>
      <c r="K235" s="17">
        <v>-832903</v>
      </c>
      <c r="L235" s="17">
        <v>-846464</v>
      </c>
      <c r="M235" s="17">
        <v>406115</v>
      </c>
      <c r="N235" s="17">
        <v>-346464</v>
      </c>
      <c r="O235" s="17">
        <v>752579</v>
      </c>
      <c r="P235" s="17"/>
      <c r="Q235" s="17"/>
      <c r="R235" s="17"/>
      <c r="S235" s="17"/>
      <c r="T235" s="17"/>
      <c r="U235" s="17"/>
      <c r="V235" s="17"/>
    </row>
    <row r="236" spans="2:22" x14ac:dyDescent="0.25">
      <c r="B236" s="17">
        <v>4507101050</v>
      </c>
      <c r="C236" s="17" t="s">
        <v>355</v>
      </c>
      <c r="D236" s="17">
        <v>47190</v>
      </c>
      <c r="E236" s="17" t="s">
        <v>137</v>
      </c>
      <c r="F236" s="17" t="s">
        <v>130</v>
      </c>
      <c r="G236" s="17">
        <v>2018</v>
      </c>
      <c r="H236" s="17">
        <v>1935484</v>
      </c>
      <c r="I236" s="17">
        <v>-1245546</v>
      </c>
      <c r="J236" s="17">
        <v>689938</v>
      </c>
      <c r="K236" s="17">
        <v>689938</v>
      </c>
      <c r="L236" s="17">
        <v>6040656</v>
      </c>
      <c r="M236" s="17">
        <v>24777757</v>
      </c>
      <c r="N236" s="17">
        <v>13022977</v>
      </c>
      <c r="O236" s="17">
        <v>11754780</v>
      </c>
      <c r="P236" s="17"/>
      <c r="Q236" s="17"/>
      <c r="R236" s="17"/>
      <c r="S236" s="17"/>
      <c r="T236" s="17"/>
      <c r="U236" s="17"/>
      <c r="V236" s="17"/>
    </row>
    <row r="237" spans="2:22" x14ac:dyDescent="0.25">
      <c r="B237" s="17">
        <v>6306861569</v>
      </c>
      <c r="C237" s="17" t="s">
        <v>356</v>
      </c>
      <c r="D237" s="17">
        <v>47190</v>
      </c>
      <c r="E237" s="17" t="s">
        <v>137</v>
      </c>
      <c r="F237" s="17" t="s">
        <v>130</v>
      </c>
      <c r="G237" s="17">
        <v>2017</v>
      </c>
      <c r="H237" s="17">
        <v>1901728</v>
      </c>
      <c r="I237" s="17">
        <v>-1176318</v>
      </c>
      <c r="J237" s="17">
        <v>794410</v>
      </c>
      <c r="K237" s="17">
        <v>725410</v>
      </c>
      <c r="L237" s="17">
        <v>725410</v>
      </c>
      <c r="M237" s="17">
        <v>885441</v>
      </c>
      <c r="N237" s="17">
        <v>528525</v>
      </c>
      <c r="O237" s="17">
        <v>356916</v>
      </c>
      <c r="P237" s="17"/>
      <c r="Q237" s="17"/>
      <c r="R237" s="17"/>
      <c r="S237" s="17"/>
      <c r="T237" s="17"/>
      <c r="U237" s="17"/>
      <c r="V237" s="17"/>
    </row>
    <row r="238" spans="2:22" x14ac:dyDescent="0.25">
      <c r="B238" s="17">
        <v>7101130170</v>
      </c>
      <c r="C238" s="17" t="s">
        <v>357</v>
      </c>
      <c r="D238" s="17">
        <v>47190</v>
      </c>
      <c r="E238" s="17" t="s">
        <v>137</v>
      </c>
      <c r="F238" s="17" t="s">
        <v>130</v>
      </c>
      <c r="G238" s="17">
        <v>2019</v>
      </c>
      <c r="H238" s="17">
        <v>1824277</v>
      </c>
      <c r="I238" s="17">
        <v>-1189842</v>
      </c>
      <c r="J238" s="17">
        <v>634435</v>
      </c>
      <c r="K238" s="17">
        <v>634435</v>
      </c>
      <c r="L238" s="17">
        <v>636748</v>
      </c>
      <c r="M238" s="17">
        <v>262929</v>
      </c>
      <c r="N238" s="17">
        <v>-8141104</v>
      </c>
      <c r="O238" s="17">
        <v>8404033</v>
      </c>
      <c r="P238" s="17">
        <v>262929</v>
      </c>
      <c r="Q238" s="17"/>
      <c r="R238" s="17"/>
      <c r="S238" s="17"/>
      <c r="T238" s="17"/>
      <c r="U238" s="17"/>
      <c r="V238" s="17"/>
    </row>
    <row r="239" spans="2:22" x14ac:dyDescent="0.25">
      <c r="B239" s="17">
        <v>4411200360</v>
      </c>
      <c r="C239" s="17" t="s">
        <v>358</v>
      </c>
      <c r="D239" s="17">
        <v>47190</v>
      </c>
      <c r="E239" s="17" t="s">
        <v>137</v>
      </c>
      <c r="F239" s="17" t="s">
        <v>130</v>
      </c>
      <c r="G239" s="17">
        <v>2020</v>
      </c>
      <c r="H239" s="17">
        <v>1690418</v>
      </c>
      <c r="I239" s="17">
        <v>-5403383</v>
      </c>
      <c r="J239" s="17">
        <v>-3712965</v>
      </c>
      <c r="K239" s="17">
        <v>-3712965</v>
      </c>
      <c r="L239" s="17">
        <v>-3713012</v>
      </c>
      <c r="M239" s="17">
        <v>2238022</v>
      </c>
      <c r="N239" s="17">
        <v>-3213012</v>
      </c>
      <c r="O239" s="17">
        <v>5451034</v>
      </c>
      <c r="P239" s="17"/>
      <c r="Q239" s="17"/>
      <c r="R239" s="17"/>
      <c r="S239" s="17"/>
      <c r="T239" s="17"/>
      <c r="U239" s="17"/>
      <c r="V239" s="17"/>
    </row>
    <row r="240" spans="2:22" x14ac:dyDescent="0.25">
      <c r="B240" s="17">
        <v>6809160550</v>
      </c>
      <c r="C240" s="17" t="s">
        <v>359</v>
      </c>
      <c r="D240" s="17">
        <v>47190</v>
      </c>
      <c r="E240" s="17" t="s">
        <v>137</v>
      </c>
      <c r="F240" s="17" t="s">
        <v>130</v>
      </c>
      <c r="G240" s="17">
        <v>2016</v>
      </c>
      <c r="H240" s="17">
        <v>1642628</v>
      </c>
      <c r="I240" s="17">
        <v>-2432591</v>
      </c>
      <c r="J240" s="17">
        <v>-714963</v>
      </c>
      <c r="K240" s="17">
        <v>-789963</v>
      </c>
      <c r="L240" s="17">
        <v>-841821</v>
      </c>
      <c r="M240" s="17">
        <v>5427887</v>
      </c>
      <c r="N240" s="17">
        <v>-341821</v>
      </c>
      <c r="O240" s="17">
        <v>5769708</v>
      </c>
      <c r="P240" s="17"/>
      <c r="Q240" s="17"/>
      <c r="R240" s="17"/>
      <c r="S240" s="17"/>
      <c r="T240" s="17"/>
      <c r="U240" s="17"/>
      <c r="V240" s="17"/>
    </row>
    <row r="241" spans="2:22" x14ac:dyDescent="0.25">
      <c r="B241" s="17">
        <v>5009131500</v>
      </c>
      <c r="C241" s="17" t="s">
        <v>360</v>
      </c>
      <c r="D241" s="17">
        <v>47190</v>
      </c>
      <c r="E241" s="17" t="s">
        <v>137</v>
      </c>
      <c r="F241" s="17" t="s">
        <v>130</v>
      </c>
      <c r="G241" s="17">
        <v>2019</v>
      </c>
      <c r="H241" s="17">
        <v>1554839</v>
      </c>
      <c r="I241" s="17">
        <v>-137620</v>
      </c>
      <c r="J241" s="17">
        <v>1417219</v>
      </c>
      <c r="K241" s="17">
        <v>1417219</v>
      </c>
      <c r="L241" s="17">
        <v>1413624</v>
      </c>
      <c r="M241" s="17">
        <v>1928000</v>
      </c>
      <c r="N241" s="17">
        <v>-8661866</v>
      </c>
      <c r="O241" s="17">
        <v>10589866</v>
      </c>
      <c r="P241" s="17"/>
      <c r="Q241" s="17"/>
      <c r="R241" s="17"/>
      <c r="S241" s="17"/>
      <c r="T241" s="17"/>
      <c r="U241" s="17"/>
      <c r="V241" s="17"/>
    </row>
    <row r="242" spans="2:22" x14ac:dyDescent="0.25">
      <c r="B242" s="17">
        <v>4512140200</v>
      </c>
      <c r="C242" s="17" t="s">
        <v>361</v>
      </c>
      <c r="D242" s="17">
        <v>47190</v>
      </c>
      <c r="E242" s="17" t="s">
        <v>137</v>
      </c>
      <c r="F242" s="17" t="s">
        <v>130</v>
      </c>
      <c r="G242" s="17">
        <v>2020</v>
      </c>
      <c r="H242" s="17">
        <v>1504999</v>
      </c>
      <c r="I242" s="17">
        <v>-2164510</v>
      </c>
      <c r="J242" s="17">
        <v>-205708</v>
      </c>
      <c r="K242" s="17">
        <v>-659511</v>
      </c>
      <c r="L242" s="17">
        <v>-795113</v>
      </c>
      <c r="M242" s="17">
        <v>5007216</v>
      </c>
      <c r="N242" s="17">
        <v>-682089</v>
      </c>
      <c r="O242" s="17">
        <v>5689305</v>
      </c>
      <c r="P242" s="17"/>
      <c r="Q242" s="17"/>
      <c r="R242" s="17"/>
      <c r="S242" s="17"/>
      <c r="T242" s="17"/>
      <c r="U242" s="17"/>
      <c r="V242" s="17"/>
    </row>
    <row r="243" spans="2:22" x14ac:dyDescent="0.25">
      <c r="B243" s="17">
        <v>7110172240</v>
      </c>
      <c r="C243" s="17" t="s">
        <v>362</v>
      </c>
      <c r="D243" s="17">
        <v>47190</v>
      </c>
      <c r="E243" s="17" t="s">
        <v>137</v>
      </c>
      <c r="F243" s="17" t="s">
        <v>130</v>
      </c>
      <c r="G243" s="17">
        <v>2017</v>
      </c>
      <c r="H243" s="17">
        <v>1383200</v>
      </c>
      <c r="I243" s="17">
        <v>-2299069</v>
      </c>
      <c r="J243" s="17">
        <v>-915869</v>
      </c>
      <c r="K243" s="17">
        <v>-915869</v>
      </c>
      <c r="L243" s="17">
        <v>-920175</v>
      </c>
      <c r="M243" s="17">
        <v>971095</v>
      </c>
      <c r="N243" s="17">
        <v>-420175</v>
      </c>
      <c r="O243" s="17">
        <v>1391270</v>
      </c>
      <c r="P243" s="17"/>
      <c r="Q243" s="17"/>
      <c r="R243" s="17"/>
      <c r="S243" s="17"/>
      <c r="T243" s="17"/>
      <c r="U243" s="17"/>
      <c r="V243" s="17"/>
    </row>
    <row r="244" spans="2:22" x14ac:dyDescent="0.25">
      <c r="B244" s="17">
        <v>6704201240</v>
      </c>
      <c r="C244" s="17" t="s">
        <v>363</v>
      </c>
      <c r="D244" s="17">
        <v>47190</v>
      </c>
      <c r="E244" s="17" t="s">
        <v>137</v>
      </c>
      <c r="F244" s="17" t="s">
        <v>130</v>
      </c>
      <c r="G244" s="17">
        <v>2020</v>
      </c>
      <c r="H244" s="17">
        <v>1226614</v>
      </c>
      <c r="I244" s="17">
        <v>-1871383</v>
      </c>
      <c r="J244" s="17">
        <v>-644769</v>
      </c>
      <c r="K244" s="17">
        <v>-644769</v>
      </c>
      <c r="L244" s="17">
        <v>-644717</v>
      </c>
      <c r="M244" s="17">
        <v>3191528</v>
      </c>
      <c r="N244" s="17">
        <v>-144717</v>
      </c>
      <c r="O244" s="17">
        <v>3336245</v>
      </c>
      <c r="P244" s="17"/>
      <c r="Q244" s="17"/>
      <c r="R244" s="17"/>
      <c r="S244" s="17"/>
      <c r="T244" s="17"/>
      <c r="U244" s="17"/>
      <c r="V244" s="17"/>
    </row>
    <row r="245" spans="2:22" x14ac:dyDescent="0.25">
      <c r="B245" s="17">
        <v>4206150780</v>
      </c>
      <c r="C245" s="17" t="s">
        <v>364</v>
      </c>
      <c r="D245" s="17">
        <v>47190</v>
      </c>
      <c r="E245" s="17" t="s">
        <v>137</v>
      </c>
      <c r="F245" s="17" t="s">
        <v>130</v>
      </c>
      <c r="G245" s="17">
        <v>2020</v>
      </c>
      <c r="H245" s="17">
        <v>1201222</v>
      </c>
      <c r="I245" s="17">
        <v>-1240780</v>
      </c>
      <c r="J245" s="17">
        <v>-39558</v>
      </c>
      <c r="K245" s="17">
        <v>-39558</v>
      </c>
      <c r="L245" s="17">
        <v>-57793</v>
      </c>
      <c r="M245" s="17">
        <v>409440</v>
      </c>
      <c r="N245" s="17">
        <v>-5469736</v>
      </c>
      <c r="O245" s="17">
        <v>5879176</v>
      </c>
      <c r="P245" s="17"/>
      <c r="Q245" s="17"/>
      <c r="R245" s="17"/>
      <c r="S245" s="17"/>
      <c r="T245" s="17"/>
      <c r="U245" s="17"/>
      <c r="V245" s="17"/>
    </row>
    <row r="246" spans="2:22" x14ac:dyDescent="0.25">
      <c r="B246" s="17">
        <v>4703180150</v>
      </c>
      <c r="C246" s="17" t="s">
        <v>365</v>
      </c>
      <c r="D246" s="17">
        <v>47190</v>
      </c>
      <c r="E246" s="17" t="s">
        <v>137</v>
      </c>
      <c r="F246" s="17" t="s">
        <v>130</v>
      </c>
      <c r="G246" s="17">
        <v>2020</v>
      </c>
      <c r="H246" s="17">
        <v>1112349</v>
      </c>
      <c r="I246" s="17">
        <v>-2391179</v>
      </c>
      <c r="J246" s="17">
        <v>-1254830</v>
      </c>
      <c r="K246" s="17">
        <v>-1278830</v>
      </c>
      <c r="L246" s="17">
        <v>-1278830</v>
      </c>
      <c r="M246" s="17">
        <v>369700</v>
      </c>
      <c r="N246" s="17">
        <v>-767160</v>
      </c>
      <c r="O246" s="17">
        <v>1136860</v>
      </c>
      <c r="P246" s="17"/>
      <c r="Q246" s="17"/>
      <c r="R246" s="17"/>
      <c r="S246" s="17"/>
      <c r="T246" s="17"/>
      <c r="U246" s="17"/>
      <c r="V246" s="17"/>
    </row>
    <row r="247" spans="2:22" x14ac:dyDescent="0.25">
      <c r="B247" s="17">
        <v>5602110740</v>
      </c>
      <c r="C247" s="17" t="s">
        <v>366</v>
      </c>
      <c r="D247" s="17">
        <v>47190</v>
      </c>
      <c r="E247" s="17" t="s">
        <v>137</v>
      </c>
      <c r="F247" s="17" t="s">
        <v>130</v>
      </c>
      <c r="G247" s="17">
        <v>2019</v>
      </c>
      <c r="H247" s="17">
        <v>1102268</v>
      </c>
      <c r="I247" s="17">
        <v>-2122461</v>
      </c>
      <c r="J247" s="17">
        <v>-1020193</v>
      </c>
      <c r="K247" s="17">
        <v>-1020193</v>
      </c>
      <c r="L247" s="17">
        <v>-1879110</v>
      </c>
      <c r="M247" s="17">
        <v>4324561</v>
      </c>
      <c r="N247" s="17">
        <v>-8175439</v>
      </c>
      <c r="O247" s="17">
        <v>12500000</v>
      </c>
      <c r="P247" s="17">
        <v>0</v>
      </c>
      <c r="Q247" s="17"/>
      <c r="R247" s="17">
        <v>0</v>
      </c>
      <c r="S247" s="17"/>
      <c r="T247" s="17"/>
      <c r="U247" s="17"/>
      <c r="V247" s="17"/>
    </row>
    <row r="248" spans="2:22" x14ac:dyDescent="0.25">
      <c r="B248" s="17">
        <v>6809200440</v>
      </c>
      <c r="C248" s="17" t="s">
        <v>367</v>
      </c>
      <c r="D248" s="17">
        <v>47190</v>
      </c>
      <c r="E248" s="17" t="s">
        <v>137</v>
      </c>
      <c r="F248" s="17" t="s">
        <v>130</v>
      </c>
      <c r="G248" s="17">
        <v>2020</v>
      </c>
      <c r="H248" s="17">
        <v>1100072</v>
      </c>
      <c r="I248" s="17">
        <v>-1733973</v>
      </c>
      <c r="J248" s="17">
        <v>-512489</v>
      </c>
      <c r="K248" s="17">
        <v>-633901</v>
      </c>
      <c r="L248" s="17">
        <v>-633901</v>
      </c>
      <c r="M248" s="17">
        <v>1821885</v>
      </c>
      <c r="N248" s="17">
        <v>-133901</v>
      </c>
      <c r="O248" s="17">
        <v>1955786</v>
      </c>
      <c r="P248" s="17"/>
      <c r="Q248" s="17"/>
      <c r="R248" s="17"/>
      <c r="S248" s="17"/>
      <c r="T248" s="17"/>
      <c r="U248" s="17"/>
      <c r="V248" s="17"/>
    </row>
    <row r="249" spans="2:22" x14ac:dyDescent="0.25">
      <c r="B249" s="17">
        <v>5509160530</v>
      </c>
      <c r="C249" s="17" t="s">
        <v>368</v>
      </c>
      <c r="D249" s="17">
        <v>47190</v>
      </c>
      <c r="E249" s="17" t="s">
        <v>137</v>
      </c>
      <c r="F249" s="17" t="s">
        <v>130</v>
      </c>
      <c r="G249" s="17">
        <v>2020</v>
      </c>
      <c r="H249" s="17">
        <v>1040000</v>
      </c>
      <c r="I249" s="17">
        <v>-6055046</v>
      </c>
      <c r="J249" s="17">
        <v>-4852046</v>
      </c>
      <c r="K249" s="17">
        <v>-5015046</v>
      </c>
      <c r="L249" s="17">
        <v>-5015346</v>
      </c>
      <c r="M249" s="17">
        <v>40635000</v>
      </c>
      <c r="N249" s="17">
        <v>-9221335</v>
      </c>
      <c r="O249" s="17">
        <v>49856335</v>
      </c>
      <c r="P249" s="17"/>
      <c r="Q249" s="17"/>
      <c r="R249" s="17"/>
      <c r="S249" s="17"/>
      <c r="T249" s="17"/>
      <c r="U249" s="17"/>
      <c r="V249" s="17"/>
    </row>
    <row r="250" spans="2:22" x14ac:dyDescent="0.25">
      <c r="B250" s="17">
        <v>6301151400</v>
      </c>
      <c r="C250" s="17" t="s">
        <v>369</v>
      </c>
      <c r="D250" s="17">
        <v>47190</v>
      </c>
      <c r="E250" s="17" t="s">
        <v>137</v>
      </c>
      <c r="F250" s="17" t="s">
        <v>130</v>
      </c>
      <c r="G250" s="17">
        <v>2020</v>
      </c>
      <c r="H250" s="17">
        <v>1000000</v>
      </c>
      <c r="I250" s="17">
        <v>-1356789</v>
      </c>
      <c r="J250" s="17">
        <v>-356789</v>
      </c>
      <c r="K250" s="17">
        <v>-356789</v>
      </c>
      <c r="L250" s="17">
        <v>-699118</v>
      </c>
      <c r="M250" s="17">
        <v>598716</v>
      </c>
      <c r="N250" s="17">
        <v>114570</v>
      </c>
      <c r="O250" s="17">
        <v>484146</v>
      </c>
      <c r="P250" s="17">
        <v>29764</v>
      </c>
      <c r="Q250" s="17"/>
      <c r="R250" s="17"/>
      <c r="S250" s="17"/>
      <c r="T250" s="17"/>
      <c r="U250" s="17"/>
      <c r="V250" s="17"/>
    </row>
    <row r="251" spans="2:22" x14ac:dyDescent="0.25">
      <c r="B251" s="17">
        <v>4611150200</v>
      </c>
      <c r="C251" s="17" t="s">
        <v>370</v>
      </c>
      <c r="D251" s="17">
        <v>47190</v>
      </c>
      <c r="E251" s="17" t="s">
        <v>137</v>
      </c>
      <c r="F251" s="17" t="s">
        <v>130</v>
      </c>
      <c r="G251" s="17">
        <v>2020</v>
      </c>
      <c r="H251" s="17">
        <v>983992</v>
      </c>
      <c r="I251" s="17">
        <v>-728927</v>
      </c>
      <c r="J251" s="17">
        <v>255065</v>
      </c>
      <c r="K251" s="17">
        <v>255065</v>
      </c>
      <c r="L251" s="17">
        <v>235712</v>
      </c>
      <c r="M251" s="17">
        <v>176249</v>
      </c>
      <c r="N251" s="17">
        <v>-6159127</v>
      </c>
      <c r="O251" s="17">
        <v>6335376</v>
      </c>
      <c r="P251" s="17"/>
      <c r="Q251" s="17"/>
      <c r="R251" s="17"/>
      <c r="S251" s="17"/>
      <c r="T251" s="17"/>
      <c r="U251" s="17"/>
      <c r="V251" s="17"/>
    </row>
    <row r="252" spans="2:22" x14ac:dyDescent="0.25">
      <c r="B252" s="17">
        <v>6704180300</v>
      </c>
      <c r="C252" s="17" t="s">
        <v>371</v>
      </c>
      <c r="D252" s="17">
        <v>47190</v>
      </c>
      <c r="E252" s="17" t="s">
        <v>137</v>
      </c>
      <c r="F252" s="17" t="s">
        <v>130</v>
      </c>
      <c r="G252" s="17">
        <v>2020</v>
      </c>
      <c r="H252" s="17">
        <v>968323</v>
      </c>
      <c r="I252" s="17">
        <v>-3470725</v>
      </c>
      <c r="J252" s="17">
        <v>-2502402</v>
      </c>
      <c r="K252" s="17">
        <v>-2502402</v>
      </c>
      <c r="L252" s="17">
        <v>-2525568</v>
      </c>
      <c r="M252" s="17">
        <v>4921395</v>
      </c>
      <c r="N252" s="17">
        <v>-2820918</v>
      </c>
      <c r="O252" s="17">
        <v>7742313</v>
      </c>
      <c r="P252" s="17"/>
      <c r="Q252" s="17"/>
      <c r="R252" s="17"/>
      <c r="S252" s="17"/>
      <c r="T252" s="17"/>
      <c r="U252" s="17"/>
      <c r="V252" s="17"/>
    </row>
    <row r="253" spans="2:22" x14ac:dyDescent="0.25">
      <c r="B253" s="17">
        <v>7105171420</v>
      </c>
      <c r="C253" s="17" t="s">
        <v>372</v>
      </c>
      <c r="D253" s="17">
        <v>47190</v>
      </c>
      <c r="E253" s="17" t="s">
        <v>137</v>
      </c>
      <c r="F253" s="17" t="s">
        <v>130</v>
      </c>
      <c r="G253" s="17">
        <v>2020</v>
      </c>
      <c r="H253" s="17">
        <v>963713</v>
      </c>
      <c r="I253" s="17">
        <v>-844530</v>
      </c>
      <c r="J253" s="17">
        <v>119183</v>
      </c>
      <c r="K253" s="17">
        <v>119183</v>
      </c>
      <c r="L253" s="17">
        <v>119242</v>
      </c>
      <c r="M253" s="17">
        <v>499635</v>
      </c>
      <c r="N253" s="17">
        <v>426279</v>
      </c>
      <c r="O253" s="17">
        <v>73355</v>
      </c>
      <c r="P253" s="17"/>
      <c r="Q253" s="17"/>
      <c r="R253" s="17"/>
      <c r="S253" s="17"/>
      <c r="T253" s="17"/>
      <c r="U253" s="17"/>
      <c r="V253" s="17"/>
    </row>
    <row r="254" spans="2:22" x14ac:dyDescent="0.25">
      <c r="B254" s="17">
        <v>4106172260</v>
      </c>
      <c r="C254" s="17" t="s">
        <v>373</v>
      </c>
      <c r="D254" s="17">
        <v>47190</v>
      </c>
      <c r="E254" s="17" t="s">
        <v>137</v>
      </c>
      <c r="F254" s="17" t="s">
        <v>130</v>
      </c>
      <c r="G254" s="17">
        <v>2017</v>
      </c>
      <c r="H254" s="17">
        <v>927775</v>
      </c>
      <c r="I254" s="17">
        <v>-1183375</v>
      </c>
      <c r="J254" s="17">
        <v>-255600</v>
      </c>
      <c r="K254" s="17">
        <v>-255600</v>
      </c>
      <c r="L254" s="17">
        <v>-255578</v>
      </c>
      <c r="M254" s="17">
        <v>246989</v>
      </c>
      <c r="N254" s="17">
        <v>244422</v>
      </c>
      <c r="O254" s="17">
        <v>2567</v>
      </c>
      <c r="P254" s="17"/>
      <c r="Q254" s="17"/>
      <c r="R254" s="17"/>
      <c r="S254" s="17"/>
      <c r="T254" s="17"/>
      <c r="U254" s="17"/>
      <c r="V254" s="17"/>
    </row>
    <row r="255" spans="2:22" x14ac:dyDescent="0.25">
      <c r="B255" s="17">
        <v>5003201250</v>
      </c>
      <c r="C255" s="17" t="s">
        <v>374</v>
      </c>
      <c r="D255" s="17">
        <v>47190</v>
      </c>
      <c r="E255" s="17" t="s">
        <v>137</v>
      </c>
      <c r="F255" s="17" t="s">
        <v>130</v>
      </c>
      <c r="G255" s="17">
        <v>2020</v>
      </c>
      <c r="H255" s="17">
        <v>917280</v>
      </c>
      <c r="I255" s="17">
        <v>-2497414</v>
      </c>
      <c r="J255" s="17">
        <v>-274882</v>
      </c>
      <c r="K255" s="17">
        <v>-1580134</v>
      </c>
      <c r="L255" s="17">
        <v>-1580079</v>
      </c>
      <c r="M255" s="17">
        <v>48993261</v>
      </c>
      <c r="N255" s="17">
        <v>-1080079</v>
      </c>
      <c r="O255" s="17">
        <v>50073340</v>
      </c>
      <c r="P255" s="17"/>
      <c r="Q255" s="17"/>
      <c r="R255" s="17"/>
      <c r="S255" s="17"/>
      <c r="T255" s="17"/>
      <c r="U255" s="17"/>
      <c r="V255" s="17"/>
    </row>
    <row r="256" spans="2:22" x14ac:dyDescent="0.25">
      <c r="B256" s="17">
        <v>4506130530</v>
      </c>
      <c r="C256" s="17" t="s">
        <v>375</v>
      </c>
      <c r="D256" s="17">
        <v>47190</v>
      </c>
      <c r="E256" s="17" t="s">
        <v>137</v>
      </c>
      <c r="F256" s="17" t="s">
        <v>130</v>
      </c>
      <c r="G256" s="17">
        <v>2020</v>
      </c>
      <c r="H256" s="17">
        <v>911267</v>
      </c>
      <c r="I256" s="17">
        <v>-1868492</v>
      </c>
      <c r="J256" s="17">
        <v>-957225</v>
      </c>
      <c r="K256" s="17">
        <v>-957225</v>
      </c>
      <c r="L256" s="17">
        <v>-1017584</v>
      </c>
      <c r="M256" s="17">
        <v>529192</v>
      </c>
      <c r="N256" s="17">
        <v>-1988998</v>
      </c>
      <c r="O256" s="17">
        <v>2518190</v>
      </c>
      <c r="P256" s="17"/>
      <c r="Q256" s="17"/>
      <c r="R256" s="17"/>
      <c r="S256" s="17"/>
      <c r="T256" s="17"/>
      <c r="U256" s="17"/>
      <c r="V256" s="17"/>
    </row>
    <row r="257" spans="2:22" x14ac:dyDescent="0.25">
      <c r="B257" s="17">
        <v>4809200820</v>
      </c>
      <c r="C257" s="17" t="s">
        <v>376</v>
      </c>
      <c r="D257" s="17">
        <v>47190</v>
      </c>
      <c r="E257" s="17" t="s">
        <v>137</v>
      </c>
      <c r="F257" s="17" t="s">
        <v>130</v>
      </c>
      <c r="G257" s="17">
        <v>2020</v>
      </c>
      <c r="H257" s="17">
        <v>825100</v>
      </c>
      <c r="I257" s="17">
        <v>-1360912</v>
      </c>
      <c r="J257" s="17">
        <v>-535812</v>
      </c>
      <c r="K257" s="17">
        <v>-535812</v>
      </c>
      <c r="L257" s="17">
        <v>-536454</v>
      </c>
      <c r="M257" s="17">
        <v>869478</v>
      </c>
      <c r="N257" s="17">
        <v>-36454</v>
      </c>
      <c r="O257" s="17">
        <v>905932</v>
      </c>
      <c r="P257" s="17">
        <v>262024</v>
      </c>
      <c r="Q257" s="17"/>
      <c r="R257" s="17">
        <v>500000</v>
      </c>
      <c r="S257" s="17"/>
      <c r="T257" s="17"/>
      <c r="U257" s="17"/>
      <c r="V257" s="17"/>
    </row>
    <row r="258" spans="2:22" x14ac:dyDescent="0.25">
      <c r="B258" s="17">
        <v>5606100680</v>
      </c>
      <c r="C258" s="17" t="s">
        <v>377</v>
      </c>
      <c r="D258" s="17">
        <v>47190</v>
      </c>
      <c r="E258" s="17" t="s">
        <v>137</v>
      </c>
      <c r="F258" s="17" t="s">
        <v>130</v>
      </c>
      <c r="G258" s="17">
        <v>2018</v>
      </c>
      <c r="H258" s="17">
        <v>808438</v>
      </c>
      <c r="I258" s="17">
        <v>-851677</v>
      </c>
      <c r="J258" s="17">
        <v>-43239</v>
      </c>
      <c r="K258" s="17">
        <v>-43239</v>
      </c>
      <c r="L258" s="17">
        <v>-49632</v>
      </c>
      <c r="M258" s="17">
        <v>2225442</v>
      </c>
      <c r="N258" s="17">
        <v>-11874579</v>
      </c>
      <c r="O258" s="17">
        <v>14100020</v>
      </c>
      <c r="P258" s="17"/>
      <c r="Q258" s="17"/>
      <c r="R258" s="17"/>
      <c r="S258" s="17"/>
      <c r="T258" s="17"/>
      <c r="U258" s="17"/>
      <c r="V258" s="17"/>
    </row>
    <row r="259" spans="2:22" x14ac:dyDescent="0.25">
      <c r="B259" s="17">
        <v>5807160830</v>
      </c>
      <c r="C259" s="17" t="s">
        <v>378</v>
      </c>
      <c r="D259" s="17">
        <v>47190</v>
      </c>
      <c r="E259" s="17" t="s">
        <v>137</v>
      </c>
      <c r="F259" s="17" t="s">
        <v>130</v>
      </c>
      <c r="G259" s="17">
        <v>2020</v>
      </c>
      <c r="H259" s="17">
        <v>800749</v>
      </c>
      <c r="I259" s="17">
        <v>-696633</v>
      </c>
      <c r="J259" s="17">
        <v>104116</v>
      </c>
      <c r="K259" s="17">
        <v>104116</v>
      </c>
      <c r="L259" s="17">
        <v>104137</v>
      </c>
      <c r="M259" s="17">
        <v>905123</v>
      </c>
      <c r="N259" s="17">
        <v>792789</v>
      </c>
      <c r="O259" s="17">
        <v>112334</v>
      </c>
      <c r="P259" s="17"/>
      <c r="Q259" s="17"/>
      <c r="R259" s="17"/>
      <c r="S259" s="17"/>
      <c r="T259" s="17"/>
      <c r="U259" s="17"/>
      <c r="V259" s="17"/>
    </row>
    <row r="260" spans="2:22" x14ac:dyDescent="0.25">
      <c r="B260" s="17">
        <v>4709202700</v>
      </c>
      <c r="C260" s="17" t="s">
        <v>379</v>
      </c>
      <c r="D260" s="17">
        <v>47190</v>
      </c>
      <c r="E260" s="17" t="s">
        <v>137</v>
      </c>
      <c r="F260" s="17" t="s">
        <v>130</v>
      </c>
      <c r="G260" s="17">
        <v>2020</v>
      </c>
      <c r="H260" s="17">
        <v>697877</v>
      </c>
      <c r="I260" s="17">
        <v>-1242242</v>
      </c>
      <c r="J260" s="17">
        <v>-544365</v>
      </c>
      <c r="K260" s="17">
        <v>-544365</v>
      </c>
      <c r="L260" s="17">
        <v>-544506</v>
      </c>
      <c r="M260" s="17">
        <v>1553562</v>
      </c>
      <c r="N260" s="17">
        <v>-44506</v>
      </c>
      <c r="O260" s="17">
        <v>1598068</v>
      </c>
      <c r="P260" s="17"/>
      <c r="Q260" s="17"/>
      <c r="R260" s="17"/>
      <c r="S260" s="17"/>
      <c r="T260" s="17"/>
      <c r="U260" s="17"/>
      <c r="V260" s="17"/>
    </row>
    <row r="261" spans="2:22" x14ac:dyDescent="0.25">
      <c r="B261" s="17">
        <v>4703081680</v>
      </c>
      <c r="C261" s="17" t="s">
        <v>380</v>
      </c>
      <c r="D261" s="17">
        <v>47190</v>
      </c>
      <c r="E261" s="17" t="s">
        <v>137</v>
      </c>
      <c r="F261" s="17" t="s">
        <v>130</v>
      </c>
      <c r="G261" s="17">
        <v>2019</v>
      </c>
      <c r="H261" s="17">
        <v>687344</v>
      </c>
      <c r="I261" s="17">
        <v>-324892</v>
      </c>
      <c r="J261" s="17">
        <v>362454</v>
      </c>
      <c r="K261" s="17">
        <v>362452</v>
      </c>
      <c r="L261" s="17">
        <v>361639</v>
      </c>
      <c r="M261" s="17">
        <v>428960</v>
      </c>
      <c r="N261" s="17">
        <v>-701924</v>
      </c>
      <c r="O261" s="17">
        <v>1130884</v>
      </c>
      <c r="P261" s="17">
        <v>425446</v>
      </c>
      <c r="Q261" s="17"/>
      <c r="R261" s="17"/>
      <c r="S261" s="17"/>
      <c r="T261" s="17"/>
      <c r="U261" s="17"/>
      <c r="V261" s="17"/>
    </row>
    <row r="262" spans="2:22" x14ac:dyDescent="0.25">
      <c r="B262" s="17">
        <v>4708120360</v>
      </c>
      <c r="C262" s="17" t="s">
        <v>381</v>
      </c>
      <c r="D262" s="17">
        <v>47190</v>
      </c>
      <c r="E262" s="17" t="s">
        <v>137</v>
      </c>
      <c r="F262" s="17" t="s">
        <v>130</v>
      </c>
      <c r="G262" s="17">
        <v>2020</v>
      </c>
      <c r="H262" s="17">
        <v>463085</v>
      </c>
      <c r="I262" s="17">
        <v>-422194</v>
      </c>
      <c r="J262" s="17">
        <v>40891</v>
      </c>
      <c r="K262" s="17">
        <v>40891</v>
      </c>
      <c r="L262" s="17">
        <v>-14038</v>
      </c>
      <c r="M262" s="17">
        <v>1100005</v>
      </c>
      <c r="N262" s="17">
        <v>-858598</v>
      </c>
      <c r="O262" s="17">
        <v>1958603</v>
      </c>
      <c r="P262" s="17"/>
      <c r="Q262" s="17"/>
      <c r="R262" s="17"/>
      <c r="S262" s="17"/>
      <c r="T262" s="17"/>
      <c r="U262" s="17"/>
      <c r="V262" s="17"/>
    </row>
    <row r="263" spans="2:22" x14ac:dyDescent="0.25">
      <c r="B263" s="17">
        <v>6912002480</v>
      </c>
      <c r="C263" s="17" t="s">
        <v>382</v>
      </c>
      <c r="D263" s="17">
        <v>47190</v>
      </c>
      <c r="E263" s="17" t="s">
        <v>137</v>
      </c>
      <c r="F263" s="17" t="s">
        <v>130</v>
      </c>
      <c r="G263" s="17">
        <v>2018</v>
      </c>
      <c r="H263" s="17">
        <v>450000</v>
      </c>
      <c r="I263" s="17">
        <v>-497100</v>
      </c>
      <c r="J263" s="17">
        <v>-47100</v>
      </c>
      <c r="K263" s="17">
        <v>-47100</v>
      </c>
      <c r="L263" s="17">
        <v>552844</v>
      </c>
      <c r="M263" s="17">
        <v>21002822</v>
      </c>
      <c r="N263" s="17">
        <v>17945221</v>
      </c>
      <c r="O263" s="17">
        <v>3057601</v>
      </c>
      <c r="P263" s="17"/>
      <c r="Q263" s="17"/>
      <c r="R263" s="17"/>
      <c r="S263" s="17"/>
      <c r="T263" s="17"/>
      <c r="U263" s="17"/>
      <c r="V263" s="17"/>
    </row>
    <row r="264" spans="2:22" x14ac:dyDescent="0.25">
      <c r="B264" s="17">
        <v>5212180370</v>
      </c>
      <c r="C264" s="17" t="s">
        <v>383</v>
      </c>
      <c r="D264" s="17">
        <v>47190</v>
      </c>
      <c r="E264" s="17" t="s">
        <v>137</v>
      </c>
      <c r="F264" s="17" t="s">
        <v>130</v>
      </c>
      <c r="G264" s="17">
        <v>2020</v>
      </c>
      <c r="H264" s="17">
        <v>420030</v>
      </c>
      <c r="I264" s="17">
        <v>-868036</v>
      </c>
      <c r="J264" s="17">
        <v>-448006</v>
      </c>
      <c r="K264" s="17">
        <v>-448006</v>
      </c>
      <c r="L264" s="17">
        <v>-448006</v>
      </c>
      <c r="M264" s="17">
        <v>750000</v>
      </c>
      <c r="N264" s="17">
        <v>-60994</v>
      </c>
      <c r="O264" s="17">
        <v>810994</v>
      </c>
      <c r="P264" s="17"/>
      <c r="Q264" s="17"/>
      <c r="R264" s="17"/>
      <c r="S264" s="17"/>
      <c r="T264" s="17"/>
      <c r="U264" s="17"/>
      <c r="V264" s="17"/>
    </row>
    <row r="265" spans="2:22" x14ac:dyDescent="0.25">
      <c r="B265" s="17">
        <v>6211110860</v>
      </c>
      <c r="C265" s="17" t="s">
        <v>384</v>
      </c>
      <c r="D265" s="17">
        <v>47190</v>
      </c>
      <c r="E265" s="17" t="s">
        <v>137</v>
      </c>
      <c r="F265" s="17" t="s">
        <v>130</v>
      </c>
      <c r="G265" s="17">
        <v>2020</v>
      </c>
      <c r="H265" s="17">
        <v>394367</v>
      </c>
      <c r="I265" s="17">
        <v>-4499459</v>
      </c>
      <c r="J265" s="17">
        <v>-4105092</v>
      </c>
      <c r="K265" s="17">
        <v>-4105092</v>
      </c>
      <c r="L265" s="17">
        <v>-4105767</v>
      </c>
      <c r="M265" s="17">
        <v>10600</v>
      </c>
      <c r="N265" s="17">
        <v>-7192467</v>
      </c>
      <c r="O265" s="17">
        <v>7203067</v>
      </c>
      <c r="P265" s="17"/>
      <c r="Q265" s="17"/>
      <c r="R265" s="17"/>
      <c r="S265" s="17"/>
      <c r="T265" s="17"/>
      <c r="U265" s="17"/>
      <c r="V265" s="17"/>
    </row>
    <row r="266" spans="2:22" x14ac:dyDescent="0.25">
      <c r="B266" s="17">
        <v>4904180670</v>
      </c>
      <c r="C266" s="17" t="s">
        <v>385</v>
      </c>
      <c r="D266" s="17">
        <v>47190</v>
      </c>
      <c r="E266" s="17" t="s">
        <v>137</v>
      </c>
      <c r="F266" s="17" t="s">
        <v>130</v>
      </c>
      <c r="G266" s="17">
        <v>2020</v>
      </c>
      <c r="H266" s="17">
        <v>386915</v>
      </c>
      <c r="I266" s="17">
        <v>-399289</v>
      </c>
      <c r="J266" s="17">
        <v>-12374</v>
      </c>
      <c r="K266" s="17">
        <v>-12374</v>
      </c>
      <c r="L266" s="17">
        <v>-14869</v>
      </c>
      <c r="M266" s="17">
        <v>2691567</v>
      </c>
      <c r="N266" s="17">
        <v>-632163</v>
      </c>
      <c r="O266" s="17">
        <v>3323730</v>
      </c>
      <c r="P266" s="17"/>
      <c r="Q266" s="17"/>
      <c r="R266" s="17"/>
      <c r="S266" s="17"/>
      <c r="T266" s="17"/>
      <c r="U266" s="17"/>
      <c r="V266" s="17"/>
    </row>
    <row r="267" spans="2:22" x14ac:dyDescent="0.25">
      <c r="B267" s="17">
        <v>6608140940</v>
      </c>
      <c r="C267" s="17" t="s">
        <v>386</v>
      </c>
      <c r="D267" s="17">
        <v>47190</v>
      </c>
      <c r="E267" s="17" t="s">
        <v>137</v>
      </c>
      <c r="F267" s="17" t="s">
        <v>130</v>
      </c>
      <c r="G267" s="17">
        <v>2020</v>
      </c>
      <c r="H267" s="17">
        <v>384350</v>
      </c>
      <c r="I267" s="17">
        <v>-554129</v>
      </c>
      <c r="J267" s="17">
        <v>-169779</v>
      </c>
      <c r="K267" s="17">
        <v>-169779</v>
      </c>
      <c r="L267" s="17">
        <v>-531305</v>
      </c>
      <c r="M267" s="17">
        <v>3293159</v>
      </c>
      <c r="N267" s="17">
        <v>-178910</v>
      </c>
      <c r="O267" s="17">
        <v>3472069</v>
      </c>
      <c r="P267" s="17"/>
      <c r="Q267" s="17"/>
      <c r="R267" s="17"/>
      <c r="S267" s="17"/>
      <c r="T267" s="17"/>
      <c r="U267" s="17"/>
      <c r="V267" s="17"/>
    </row>
    <row r="268" spans="2:22" x14ac:dyDescent="0.25">
      <c r="B268" s="17">
        <v>4502200430</v>
      </c>
      <c r="C268" s="17" t="s">
        <v>387</v>
      </c>
      <c r="D268" s="17">
        <v>47190</v>
      </c>
      <c r="E268" s="17" t="s">
        <v>137</v>
      </c>
      <c r="F268" s="17" t="s">
        <v>130</v>
      </c>
      <c r="G268" s="17">
        <v>2020</v>
      </c>
      <c r="H268" s="17">
        <v>367892</v>
      </c>
      <c r="I268" s="17">
        <v>-452283</v>
      </c>
      <c r="J268" s="17">
        <v>-84391</v>
      </c>
      <c r="K268" s="17">
        <v>-84391</v>
      </c>
      <c r="L268" s="17">
        <v>-84350</v>
      </c>
      <c r="M268" s="17">
        <v>433550</v>
      </c>
      <c r="N268" s="17">
        <v>415650</v>
      </c>
      <c r="O268" s="17">
        <v>17900</v>
      </c>
      <c r="P268" s="17"/>
      <c r="Q268" s="17"/>
      <c r="R268" s="17"/>
      <c r="S268" s="17"/>
      <c r="T268" s="17"/>
      <c r="U268" s="17"/>
      <c r="V268" s="17"/>
    </row>
    <row r="269" spans="2:22" x14ac:dyDescent="0.25">
      <c r="B269" s="17">
        <v>5105090560</v>
      </c>
      <c r="C269" s="17" t="s">
        <v>388</v>
      </c>
      <c r="D269" s="17">
        <v>47190</v>
      </c>
      <c r="E269" s="17" t="s">
        <v>137</v>
      </c>
      <c r="F269" s="17" t="s">
        <v>130</v>
      </c>
      <c r="G269" s="17">
        <v>2020</v>
      </c>
      <c r="H269" s="17">
        <v>352000</v>
      </c>
      <c r="I269" s="17">
        <v>-216192</v>
      </c>
      <c r="J269" s="17">
        <v>135808</v>
      </c>
      <c r="K269" s="17">
        <v>135808</v>
      </c>
      <c r="L269" s="17">
        <v>120764</v>
      </c>
      <c r="M269" s="17">
        <v>523147</v>
      </c>
      <c r="N269" s="17">
        <v>365275</v>
      </c>
      <c r="O269" s="17">
        <v>157872</v>
      </c>
      <c r="P269" s="17"/>
      <c r="Q269" s="17"/>
      <c r="R269" s="17"/>
      <c r="S269" s="17"/>
      <c r="T269" s="17"/>
      <c r="U269" s="17"/>
      <c r="V269" s="17"/>
    </row>
    <row r="270" spans="2:22" x14ac:dyDescent="0.25">
      <c r="B270" s="17">
        <v>5810060470</v>
      </c>
      <c r="C270" s="17" t="s">
        <v>389</v>
      </c>
      <c r="D270" s="17">
        <v>47190</v>
      </c>
      <c r="E270" s="17" t="s">
        <v>137</v>
      </c>
      <c r="F270" s="17" t="s">
        <v>130</v>
      </c>
      <c r="G270" s="17">
        <v>2020</v>
      </c>
      <c r="H270" s="17">
        <v>321444</v>
      </c>
      <c r="I270" s="17">
        <v>-539479</v>
      </c>
      <c r="J270" s="17">
        <v>-218035</v>
      </c>
      <c r="K270" s="17">
        <v>-218035</v>
      </c>
      <c r="L270" s="17">
        <v>-239249</v>
      </c>
      <c r="M270" s="17">
        <v>1080916</v>
      </c>
      <c r="N270" s="17">
        <v>220148</v>
      </c>
      <c r="O270" s="17">
        <v>860768</v>
      </c>
      <c r="P270" s="17"/>
      <c r="Q270" s="17"/>
      <c r="R270" s="17"/>
      <c r="S270" s="17"/>
      <c r="T270" s="17"/>
      <c r="U270" s="17"/>
      <c r="V270" s="17"/>
    </row>
    <row r="271" spans="2:22" x14ac:dyDescent="0.25">
      <c r="B271" s="17">
        <v>5704191370</v>
      </c>
      <c r="C271" s="17" t="s">
        <v>390</v>
      </c>
      <c r="D271" s="17">
        <v>47190</v>
      </c>
      <c r="E271" s="17" t="s">
        <v>137</v>
      </c>
      <c r="F271" s="17" t="s">
        <v>130</v>
      </c>
      <c r="G271" s="17">
        <v>2020</v>
      </c>
      <c r="H271" s="17">
        <v>308026</v>
      </c>
      <c r="I271" s="17">
        <v>-1134844</v>
      </c>
      <c r="J271" s="17">
        <v>-826818</v>
      </c>
      <c r="K271" s="17">
        <v>-826818</v>
      </c>
      <c r="L271" s="17">
        <v>-875663</v>
      </c>
      <c r="M271" s="17">
        <v>117858</v>
      </c>
      <c r="N271" s="17">
        <v>-2638439</v>
      </c>
      <c r="O271" s="17">
        <v>2756297</v>
      </c>
      <c r="P271" s="17"/>
      <c r="Q271" s="17"/>
      <c r="R271" s="17"/>
      <c r="S271" s="17"/>
      <c r="T271" s="17"/>
      <c r="U271" s="17"/>
      <c r="V271" s="17"/>
    </row>
    <row r="272" spans="2:22" x14ac:dyDescent="0.25">
      <c r="B272" s="17">
        <v>5604122660</v>
      </c>
      <c r="C272" s="17" t="s">
        <v>391</v>
      </c>
      <c r="D272" s="17">
        <v>47190</v>
      </c>
      <c r="E272" s="17" t="s">
        <v>137</v>
      </c>
      <c r="F272" s="17" t="s">
        <v>130</v>
      </c>
      <c r="G272" s="17">
        <v>2020</v>
      </c>
      <c r="H272" s="17">
        <v>307273</v>
      </c>
      <c r="I272" s="17">
        <v>-1825459</v>
      </c>
      <c r="J272" s="17">
        <v>-1518186</v>
      </c>
      <c r="K272" s="17">
        <v>-1518186</v>
      </c>
      <c r="L272" s="17">
        <v>-1522943</v>
      </c>
      <c r="M272" s="17">
        <v>282153</v>
      </c>
      <c r="N272" s="17">
        <v>-1522298</v>
      </c>
      <c r="O272" s="17">
        <v>1804451</v>
      </c>
      <c r="P272" s="17"/>
      <c r="Q272" s="17"/>
      <c r="R272" s="17"/>
      <c r="S272" s="17"/>
      <c r="T272" s="17"/>
      <c r="U272" s="17"/>
      <c r="V272" s="17"/>
    </row>
    <row r="273" spans="2:22" x14ac:dyDescent="0.25">
      <c r="B273" s="17">
        <v>7011170690</v>
      </c>
      <c r="C273" s="17" t="s">
        <v>392</v>
      </c>
      <c r="D273" s="17">
        <v>47190</v>
      </c>
      <c r="E273" s="17" t="s">
        <v>137</v>
      </c>
      <c r="F273" s="17" t="s">
        <v>130</v>
      </c>
      <c r="G273" s="17">
        <v>2017</v>
      </c>
      <c r="H273" s="17">
        <v>258800</v>
      </c>
      <c r="I273" s="17">
        <v>-283596</v>
      </c>
      <c r="J273" s="17">
        <v>-24796</v>
      </c>
      <c r="K273" s="17">
        <v>-24796</v>
      </c>
      <c r="L273" s="17">
        <v>-24796</v>
      </c>
      <c r="M273" s="17">
        <v>652216</v>
      </c>
      <c r="N273" s="17">
        <v>475204</v>
      </c>
      <c r="O273" s="17">
        <v>177012</v>
      </c>
      <c r="P273" s="17"/>
      <c r="Q273" s="17"/>
      <c r="R273" s="17"/>
      <c r="S273" s="17"/>
      <c r="T273" s="17"/>
      <c r="U273" s="17"/>
      <c r="V273" s="17"/>
    </row>
    <row r="274" spans="2:22" x14ac:dyDescent="0.25">
      <c r="B274" s="17">
        <v>4304171180</v>
      </c>
      <c r="C274" s="17" t="s">
        <v>393</v>
      </c>
      <c r="D274" s="17">
        <v>47190</v>
      </c>
      <c r="E274" s="17" t="s">
        <v>137</v>
      </c>
      <c r="F274" s="17" t="s">
        <v>130</v>
      </c>
      <c r="G274" s="17">
        <v>2020</v>
      </c>
      <c r="H274" s="17">
        <v>256841</v>
      </c>
      <c r="I274" s="17">
        <v>-54232</v>
      </c>
      <c r="J274" s="17">
        <v>202609</v>
      </c>
      <c r="K274" s="17">
        <v>202609</v>
      </c>
      <c r="L274" s="17">
        <v>160014</v>
      </c>
      <c r="M274" s="17">
        <v>6697968</v>
      </c>
      <c r="N274" s="17">
        <v>6592693</v>
      </c>
      <c r="O274" s="17">
        <v>105275</v>
      </c>
      <c r="P274" s="17"/>
      <c r="Q274" s="17"/>
      <c r="R274" s="17"/>
      <c r="S274" s="17"/>
      <c r="T274" s="17"/>
      <c r="U274" s="17"/>
      <c r="V274" s="17"/>
    </row>
    <row r="275" spans="2:22" x14ac:dyDescent="0.25">
      <c r="B275" s="17">
        <v>4112091050</v>
      </c>
      <c r="C275" s="17" t="s">
        <v>394</v>
      </c>
      <c r="D275" s="17">
        <v>47190</v>
      </c>
      <c r="E275" s="17" t="s">
        <v>137</v>
      </c>
      <c r="F275" s="17" t="s">
        <v>130</v>
      </c>
      <c r="G275" s="17">
        <v>2020</v>
      </c>
      <c r="H275" s="17">
        <v>210258</v>
      </c>
      <c r="I275" s="17">
        <v>-234525</v>
      </c>
      <c r="J275" s="17">
        <v>-24267</v>
      </c>
      <c r="K275" s="17">
        <v>-24267</v>
      </c>
      <c r="L275" s="17">
        <v>-43750</v>
      </c>
      <c r="M275" s="17">
        <v>1900735</v>
      </c>
      <c r="N275" s="17">
        <v>243733</v>
      </c>
      <c r="O275" s="17">
        <v>1657002</v>
      </c>
      <c r="P275" s="17"/>
      <c r="Q275" s="17"/>
      <c r="R275" s="17"/>
      <c r="S275" s="17"/>
      <c r="T275" s="17"/>
      <c r="U275" s="17"/>
      <c r="V275" s="17"/>
    </row>
    <row r="276" spans="2:22" x14ac:dyDescent="0.25">
      <c r="B276" s="17">
        <v>7108160690</v>
      </c>
      <c r="C276" s="17" t="s">
        <v>395</v>
      </c>
      <c r="D276" s="17">
        <v>47190</v>
      </c>
      <c r="E276" s="17" t="s">
        <v>137</v>
      </c>
      <c r="F276" s="17" t="s">
        <v>130</v>
      </c>
      <c r="G276" s="17">
        <v>2020</v>
      </c>
      <c r="H276" s="17">
        <v>200448</v>
      </c>
      <c r="I276" s="17">
        <v>0</v>
      </c>
      <c r="J276" s="17">
        <v>200448</v>
      </c>
      <c r="K276" s="17">
        <v>200448</v>
      </c>
      <c r="L276" s="17">
        <v>180715</v>
      </c>
      <c r="M276" s="17">
        <v>200448</v>
      </c>
      <c r="N276" s="17">
        <v>118366</v>
      </c>
      <c r="O276" s="17">
        <v>82082</v>
      </c>
      <c r="P276" s="17"/>
      <c r="Q276" s="17"/>
      <c r="R276" s="17"/>
      <c r="S276" s="17"/>
      <c r="T276" s="17"/>
      <c r="U276" s="17"/>
      <c r="V276" s="17"/>
    </row>
    <row r="277" spans="2:22" x14ac:dyDescent="0.25">
      <c r="B277" s="17">
        <v>6003012330</v>
      </c>
      <c r="C277" s="17" t="s">
        <v>396</v>
      </c>
      <c r="D277" s="17">
        <v>47190</v>
      </c>
      <c r="E277" s="17" t="s">
        <v>137</v>
      </c>
      <c r="F277" s="17" t="s">
        <v>130</v>
      </c>
      <c r="G277" s="17">
        <v>2020</v>
      </c>
      <c r="H277" s="17">
        <v>200000</v>
      </c>
      <c r="I277" s="17">
        <v>-153338</v>
      </c>
      <c r="J277" s="17">
        <v>46662</v>
      </c>
      <c r="K277" s="17">
        <v>46662</v>
      </c>
      <c r="L277" s="17">
        <v>449272</v>
      </c>
      <c r="M277" s="17">
        <v>38893974</v>
      </c>
      <c r="N277" s="17">
        <v>3386273</v>
      </c>
      <c r="O277" s="17">
        <v>35507701</v>
      </c>
      <c r="P277" s="17">
        <v>-552377</v>
      </c>
      <c r="Q277" s="17"/>
      <c r="R277" s="17"/>
      <c r="S277" s="17"/>
      <c r="T277" s="17"/>
      <c r="U277" s="17"/>
      <c r="V277" s="17"/>
    </row>
    <row r="278" spans="2:22" x14ac:dyDescent="0.25">
      <c r="B278" s="17">
        <v>6509200150</v>
      </c>
      <c r="C278" s="17" t="s">
        <v>397</v>
      </c>
      <c r="D278" s="17">
        <v>47190</v>
      </c>
      <c r="E278" s="17" t="s">
        <v>137</v>
      </c>
      <c r="F278" s="17" t="s">
        <v>130</v>
      </c>
      <c r="G278" s="17">
        <v>2020</v>
      </c>
      <c r="H278" s="17">
        <v>166780</v>
      </c>
      <c r="I278" s="17">
        <v>-734345</v>
      </c>
      <c r="J278" s="17">
        <v>-567565</v>
      </c>
      <c r="K278" s="17">
        <v>-567565</v>
      </c>
      <c r="L278" s="17">
        <v>-571354</v>
      </c>
      <c r="M278" s="17">
        <v>951022</v>
      </c>
      <c r="N278" s="17">
        <v>-71354</v>
      </c>
      <c r="O278" s="17">
        <v>1022376</v>
      </c>
      <c r="P278" s="17"/>
      <c r="Q278" s="17"/>
      <c r="R278" s="17"/>
      <c r="S278" s="17"/>
      <c r="T278" s="17"/>
      <c r="U278" s="17"/>
      <c r="V278" s="17"/>
    </row>
    <row r="279" spans="2:22" x14ac:dyDescent="0.25">
      <c r="B279" s="17">
        <v>5211200100</v>
      </c>
      <c r="C279" s="17" t="s">
        <v>398</v>
      </c>
      <c r="D279" s="17">
        <v>47190</v>
      </c>
      <c r="E279" s="17" t="s">
        <v>137</v>
      </c>
      <c r="F279" s="17" t="s">
        <v>130</v>
      </c>
      <c r="G279" s="17">
        <v>2020</v>
      </c>
      <c r="H279" s="17">
        <v>127175</v>
      </c>
      <c r="I279" s="17">
        <v>-960564</v>
      </c>
      <c r="J279" s="17">
        <v>-760567</v>
      </c>
      <c r="K279" s="17">
        <v>-833389</v>
      </c>
      <c r="L279" s="17">
        <v>-833387</v>
      </c>
      <c r="M279" s="17">
        <v>956654</v>
      </c>
      <c r="N279" s="17">
        <v>-333387</v>
      </c>
      <c r="O279" s="17">
        <v>1290041</v>
      </c>
      <c r="P279" s="17"/>
      <c r="Q279" s="17"/>
      <c r="R279" s="17"/>
      <c r="S279" s="17"/>
      <c r="T279" s="17"/>
      <c r="U279" s="17"/>
      <c r="V279" s="17"/>
    </row>
    <row r="280" spans="2:22" x14ac:dyDescent="0.25">
      <c r="B280" s="17">
        <v>5304151040</v>
      </c>
      <c r="C280" s="17" t="s">
        <v>399</v>
      </c>
      <c r="D280" s="17">
        <v>47190</v>
      </c>
      <c r="E280" s="17" t="s">
        <v>137</v>
      </c>
      <c r="F280" s="17" t="s">
        <v>130</v>
      </c>
      <c r="G280" s="17">
        <v>2020</v>
      </c>
      <c r="H280" s="17">
        <v>105715</v>
      </c>
      <c r="I280" s="17">
        <v>-573080</v>
      </c>
      <c r="J280" s="17">
        <v>-467365</v>
      </c>
      <c r="K280" s="17">
        <v>-467365</v>
      </c>
      <c r="L280" s="17">
        <v>-480942</v>
      </c>
      <c r="M280" s="17">
        <v>5181978</v>
      </c>
      <c r="N280" s="17">
        <v>-387203</v>
      </c>
      <c r="O280" s="17">
        <v>5569181</v>
      </c>
      <c r="P280" s="17"/>
      <c r="Q280" s="17"/>
      <c r="R280" s="17"/>
      <c r="S280" s="17"/>
      <c r="T280" s="17"/>
      <c r="U280" s="17"/>
      <c r="V280" s="17"/>
    </row>
    <row r="281" spans="2:22" x14ac:dyDescent="0.25">
      <c r="B281" s="17">
        <v>4910200240</v>
      </c>
      <c r="C281" s="17" t="s">
        <v>400</v>
      </c>
      <c r="D281" s="17">
        <v>47190</v>
      </c>
      <c r="E281" s="17" t="s">
        <v>137</v>
      </c>
      <c r="F281" s="17" t="s">
        <v>130</v>
      </c>
      <c r="G281" s="17">
        <v>2020</v>
      </c>
      <c r="H281" s="17">
        <v>98278</v>
      </c>
      <c r="I281" s="17">
        <v>-823226</v>
      </c>
      <c r="J281" s="17">
        <v>-724948</v>
      </c>
      <c r="K281" s="17">
        <v>-724948</v>
      </c>
      <c r="L281" s="17">
        <v>-724948</v>
      </c>
      <c r="M281" s="17">
        <v>47484</v>
      </c>
      <c r="N281" s="17">
        <v>-224948</v>
      </c>
      <c r="O281" s="17">
        <v>272432</v>
      </c>
      <c r="P281" s="17"/>
      <c r="Q281" s="17"/>
      <c r="R281" s="17"/>
      <c r="S281" s="17"/>
      <c r="T281" s="17"/>
      <c r="U281" s="17"/>
      <c r="V281" s="17"/>
    </row>
    <row r="282" spans="2:22" x14ac:dyDescent="0.25">
      <c r="B282" s="17">
        <v>5505140870</v>
      </c>
      <c r="C282" s="17" t="s">
        <v>401</v>
      </c>
      <c r="D282" s="17">
        <v>47190</v>
      </c>
      <c r="E282" s="17" t="s">
        <v>137</v>
      </c>
      <c r="F282" s="17" t="s">
        <v>130</v>
      </c>
      <c r="G282" s="17">
        <v>2015</v>
      </c>
      <c r="H282" s="17">
        <v>63709</v>
      </c>
      <c r="I282" s="17">
        <v>-18125</v>
      </c>
      <c r="J282" s="17">
        <v>45584</v>
      </c>
      <c r="K282" s="17">
        <v>45584</v>
      </c>
      <c r="L282" s="17">
        <v>47141</v>
      </c>
      <c r="M282" s="17">
        <v>578076</v>
      </c>
      <c r="N282" s="17">
        <v>430034</v>
      </c>
      <c r="O282" s="17">
        <v>148042</v>
      </c>
      <c r="P282" s="17">
        <v>46125</v>
      </c>
      <c r="Q282" s="17">
        <v>0</v>
      </c>
      <c r="R282" s="17">
        <v>0</v>
      </c>
      <c r="S282" s="17"/>
      <c r="T282" s="17"/>
      <c r="U282" s="17"/>
      <c r="V282" s="17"/>
    </row>
    <row r="283" spans="2:22" x14ac:dyDescent="0.25">
      <c r="B283" s="17">
        <v>6104090320</v>
      </c>
      <c r="C283" s="17" t="s">
        <v>402</v>
      </c>
      <c r="D283" s="17">
        <v>47190</v>
      </c>
      <c r="E283" s="17" t="s">
        <v>137</v>
      </c>
      <c r="F283" s="17" t="s">
        <v>130</v>
      </c>
      <c r="G283" s="17">
        <v>2019</v>
      </c>
      <c r="H283" s="17">
        <v>57437</v>
      </c>
      <c r="I283" s="17"/>
      <c r="J283" s="17">
        <v>-726217</v>
      </c>
      <c r="K283" s="17">
        <v>-726217</v>
      </c>
      <c r="L283" s="17">
        <v>-721252</v>
      </c>
      <c r="M283" s="17">
        <v>659119</v>
      </c>
      <c r="N283" s="17">
        <v>625000</v>
      </c>
      <c r="O283" s="17">
        <v>34119</v>
      </c>
      <c r="P283" s="17">
        <v>2249913</v>
      </c>
      <c r="Q283" s="17">
        <v>1258064</v>
      </c>
      <c r="R283" s="17">
        <v>-5395603</v>
      </c>
      <c r="S283" s="17"/>
      <c r="T283" s="17"/>
      <c r="U283" s="17"/>
      <c r="V283" s="17"/>
    </row>
    <row r="284" spans="2:22" x14ac:dyDescent="0.25">
      <c r="B284" s="17">
        <v>5209171440</v>
      </c>
      <c r="C284" s="17" t="s">
        <v>404</v>
      </c>
      <c r="D284" s="17">
        <v>47190</v>
      </c>
      <c r="E284" s="17" t="s">
        <v>137</v>
      </c>
      <c r="F284" s="17" t="s">
        <v>130</v>
      </c>
      <c r="G284" s="17">
        <v>2020</v>
      </c>
      <c r="H284" s="17">
        <v>11907</v>
      </c>
      <c r="I284" s="17">
        <v>-11907</v>
      </c>
      <c r="J284" s="17">
        <v>0</v>
      </c>
      <c r="K284" s="17">
        <v>0</v>
      </c>
      <c r="L284" s="17">
        <v>0</v>
      </c>
      <c r="M284" s="17">
        <v>0</v>
      </c>
      <c r="N284" s="17">
        <v>-2562786</v>
      </c>
      <c r="O284" s="17">
        <v>2562786</v>
      </c>
      <c r="P284" s="17"/>
      <c r="Q284" s="17"/>
      <c r="R284" s="17"/>
      <c r="S284" s="17"/>
      <c r="T284" s="17"/>
      <c r="U284" s="17"/>
      <c r="V284" s="17"/>
    </row>
    <row r="285" spans="2:22" x14ac:dyDescent="0.25">
      <c r="B285" s="17">
        <v>5806932459</v>
      </c>
      <c r="C285" s="17" t="s">
        <v>405</v>
      </c>
      <c r="D285" s="17">
        <v>47190</v>
      </c>
      <c r="E285" s="17" t="s">
        <v>137</v>
      </c>
      <c r="F285" s="17" t="s">
        <v>130</v>
      </c>
      <c r="G285" s="17">
        <v>2020</v>
      </c>
      <c r="H285" s="17">
        <v>0</v>
      </c>
      <c r="I285" s="17">
        <v>-1842545</v>
      </c>
      <c r="J285" s="17">
        <v>-1842545</v>
      </c>
      <c r="K285" s="17">
        <v>-1842545</v>
      </c>
      <c r="L285" s="17">
        <v>-3991572</v>
      </c>
      <c r="M285" s="17">
        <v>288675315</v>
      </c>
      <c r="N285" s="17">
        <v>-4918059</v>
      </c>
      <c r="O285" s="17">
        <v>293593374</v>
      </c>
      <c r="P285" s="17"/>
      <c r="Q285" s="17"/>
      <c r="R285" s="17"/>
      <c r="S285" s="17"/>
      <c r="T285" s="17"/>
      <c r="U285" s="17"/>
      <c r="V285" s="17"/>
    </row>
    <row r="286" spans="2:22" x14ac:dyDescent="0.25">
      <c r="B286" s="17">
        <v>6912081840</v>
      </c>
      <c r="C286" s="17" t="s">
        <v>406</v>
      </c>
      <c r="D286" s="17">
        <v>47190</v>
      </c>
      <c r="E286" s="17" t="s">
        <v>137</v>
      </c>
      <c r="F286" s="17" t="s">
        <v>130</v>
      </c>
      <c r="G286" s="17">
        <v>2020</v>
      </c>
      <c r="H286" s="17">
        <v>0</v>
      </c>
      <c r="I286" s="17">
        <v>-418296</v>
      </c>
      <c r="J286" s="17">
        <v>-418296</v>
      </c>
      <c r="K286" s="17">
        <v>-418296</v>
      </c>
      <c r="L286" s="17">
        <v>616332</v>
      </c>
      <c r="M286" s="17">
        <v>133543562</v>
      </c>
      <c r="N286" s="17">
        <v>133029991</v>
      </c>
      <c r="O286" s="17">
        <v>513571</v>
      </c>
      <c r="P286" s="17">
        <v>623417</v>
      </c>
      <c r="Q286" s="17">
        <v>1053778</v>
      </c>
      <c r="R286" s="17"/>
      <c r="S286" s="17"/>
      <c r="T286" s="17"/>
      <c r="U286" s="17"/>
      <c r="V286" s="17"/>
    </row>
    <row r="287" spans="2:22" x14ac:dyDescent="0.25">
      <c r="B287" s="17">
        <v>5410111450</v>
      </c>
      <c r="C287" s="17" t="s">
        <v>407</v>
      </c>
      <c r="D287" s="17">
        <v>47190</v>
      </c>
      <c r="E287" s="17" t="s">
        <v>137</v>
      </c>
      <c r="F287" s="17" t="s">
        <v>130</v>
      </c>
      <c r="G287" s="17">
        <v>2020</v>
      </c>
      <c r="H287" s="17">
        <v>0</v>
      </c>
      <c r="I287" s="17">
        <v>-534652</v>
      </c>
      <c r="J287" s="17">
        <v>-188169</v>
      </c>
      <c r="K287" s="17">
        <v>-534652</v>
      </c>
      <c r="L287" s="17">
        <v>1429437</v>
      </c>
      <c r="M287" s="17">
        <v>60845055</v>
      </c>
      <c r="N287" s="17">
        <v>1929437</v>
      </c>
      <c r="O287" s="17">
        <v>58915618</v>
      </c>
      <c r="P287" s="17">
        <v>47870670</v>
      </c>
      <c r="Q287" s="17">
        <v>0</v>
      </c>
      <c r="R287" s="17">
        <v>-176401618</v>
      </c>
      <c r="S287" s="17"/>
      <c r="T287" s="17"/>
      <c r="U287" s="17"/>
      <c r="V287" s="17"/>
    </row>
    <row r="288" spans="2:22" x14ac:dyDescent="0.25">
      <c r="B288" s="17">
        <v>4302042970</v>
      </c>
      <c r="C288" s="17" t="s">
        <v>408</v>
      </c>
      <c r="D288" s="17">
        <v>47190</v>
      </c>
      <c r="E288" s="17" t="s">
        <v>137</v>
      </c>
      <c r="F288" s="17" t="s">
        <v>130</v>
      </c>
      <c r="G288" s="17">
        <v>2020</v>
      </c>
      <c r="H288" s="17">
        <v>0</v>
      </c>
      <c r="I288" s="17">
        <v>-321188</v>
      </c>
      <c r="J288" s="17">
        <v>-321188</v>
      </c>
      <c r="K288" s="17">
        <v>-321188</v>
      </c>
      <c r="L288" s="17">
        <v>-381939</v>
      </c>
      <c r="M288" s="17">
        <v>38986376</v>
      </c>
      <c r="N288" s="17">
        <v>-969396</v>
      </c>
      <c r="O288" s="17">
        <v>39955771</v>
      </c>
      <c r="P288" s="17"/>
      <c r="Q288" s="17"/>
      <c r="R288" s="17"/>
      <c r="S288" s="17"/>
      <c r="T288" s="17"/>
      <c r="U288" s="17"/>
      <c r="V288" s="17"/>
    </row>
    <row r="289" spans="2:22" x14ac:dyDescent="0.25">
      <c r="B289" s="17">
        <v>6210120100</v>
      </c>
      <c r="C289" s="17" t="s">
        <v>409</v>
      </c>
      <c r="D289" s="17">
        <v>47190</v>
      </c>
      <c r="E289" s="17" t="s">
        <v>137</v>
      </c>
      <c r="F289" s="17" t="s">
        <v>130</v>
      </c>
      <c r="G289" s="17">
        <v>2020</v>
      </c>
      <c r="H289" s="17">
        <v>0</v>
      </c>
      <c r="I289" s="17">
        <v>-679895</v>
      </c>
      <c r="J289" s="17">
        <v>-679895</v>
      </c>
      <c r="K289" s="17">
        <v>-679895</v>
      </c>
      <c r="L289" s="17">
        <v>-735473</v>
      </c>
      <c r="M289" s="17">
        <v>36744720</v>
      </c>
      <c r="N289" s="17">
        <v>2834303</v>
      </c>
      <c r="O289" s="17">
        <v>33910417</v>
      </c>
      <c r="P289" s="17"/>
      <c r="Q289" s="17"/>
      <c r="R289" s="17"/>
      <c r="S289" s="17"/>
      <c r="T289" s="17"/>
      <c r="U289" s="17"/>
      <c r="V289" s="17"/>
    </row>
    <row r="290" spans="2:22" x14ac:dyDescent="0.25">
      <c r="B290" s="17">
        <v>6804923289</v>
      </c>
      <c r="C290" s="17" t="s">
        <v>410</v>
      </c>
      <c r="D290" s="17">
        <v>47190</v>
      </c>
      <c r="E290" s="17" t="s">
        <v>137</v>
      </c>
      <c r="F290" s="17" t="s">
        <v>130</v>
      </c>
      <c r="G290" s="17">
        <v>2020</v>
      </c>
      <c r="H290" s="17">
        <v>0</v>
      </c>
      <c r="I290" s="17">
        <v>-21400</v>
      </c>
      <c r="J290" s="17">
        <v>-21400</v>
      </c>
      <c r="K290" s="17">
        <v>-21400</v>
      </c>
      <c r="L290" s="17">
        <v>-21383</v>
      </c>
      <c r="M290" s="17">
        <v>31733974</v>
      </c>
      <c r="N290" s="17">
        <v>1620995</v>
      </c>
      <c r="O290" s="17">
        <v>30112977</v>
      </c>
      <c r="P290" s="17"/>
      <c r="Q290" s="17"/>
      <c r="R290" s="17"/>
      <c r="S290" s="17"/>
      <c r="T290" s="17"/>
      <c r="U290" s="17"/>
      <c r="V290" s="17"/>
    </row>
    <row r="291" spans="2:22" x14ac:dyDescent="0.25">
      <c r="B291" s="17">
        <v>6807140880</v>
      </c>
      <c r="C291" s="17" t="s">
        <v>411</v>
      </c>
      <c r="D291" s="17">
        <v>47190</v>
      </c>
      <c r="E291" s="17" t="s">
        <v>137</v>
      </c>
      <c r="F291" s="17" t="s">
        <v>130</v>
      </c>
      <c r="G291" s="17">
        <v>2020</v>
      </c>
      <c r="H291" s="17">
        <v>0</v>
      </c>
      <c r="I291" s="17">
        <v>-53156</v>
      </c>
      <c r="J291" s="17">
        <v>-53156</v>
      </c>
      <c r="K291" s="17">
        <v>-53156</v>
      </c>
      <c r="L291" s="17">
        <v>-53156</v>
      </c>
      <c r="M291" s="17">
        <v>28170405</v>
      </c>
      <c r="N291" s="17">
        <v>-201678</v>
      </c>
      <c r="O291" s="17">
        <v>28372083</v>
      </c>
      <c r="P291" s="17"/>
      <c r="Q291" s="17"/>
      <c r="R291" s="17"/>
      <c r="S291" s="17"/>
      <c r="T291" s="17"/>
      <c r="U291" s="17"/>
      <c r="V291" s="17"/>
    </row>
    <row r="292" spans="2:22" x14ac:dyDescent="0.25">
      <c r="B292" s="17">
        <v>6204201150</v>
      </c>
      <c r="C292" s="17" t="s">
        <v>412</v>
      </c>
      <c r="D292" s="17">
        <v>47190</v>
      </c>
      <c r="E292" s="17" t="s">
        <v>137</v>
      </c>
      <c r="F292" s="17" t="s">
        <v>130</v>
      </c>
      <c r="G292" s="17">
        <v>2020</v>
      </c>
      <c r="H292" s="17">
        <v>0</v>
      </c>
      <c r="I292" s="17">
        <v>-131000</v>
      </c>
      <c r="J292" s="17">
        <v>-131000</v>
      </c>
      <c r="K292" s="17">
        <v>-131000</v>
      </c>
      <c r="L292" s="17">
        <v>-131000</v>
      </c>
      <c r="M292" s="17">
        <v>26000000</v>
      </c>
      <c r="N292" s="17">
        <v>369000</v>
      </c>
      <c r="O292" s="17">
        <v>25631000</v>
      </c>
      <c r="P292" s="17"/>
      <c r="Q292" s="17"/>
      <c r="R292" s="17"/>
      <c r="S292" s="17"/>
      <c r="T292" s="17"/>
      <c r="U292" s="17"/>
      <c r="V292" s="17"/>
    </row>
    <row r="293" spans="2:22" x14ac:dyDescent="0.25">
      <c r="B293" s="17">
        <v>6505160950</v>
      </c>
      <c r="C293" s="17" t="s">
        <v>413</v>
      </c>
      <c r="D293" s="17">
        <v>47190</v>
      </c>
      <c r="E293" s="17" t="s">
        <v>137</v>
      </c>
      <c r="F293" s="17" t="s">
        <v>130</v>
      </c>
      <c r="G293" s="17">
        <v>2020</v>
      </c>
      <c r="H293" s="17">
        <v>0</v>
      </c>
      <c r="I293" s="17">
        <v>-17900</v>
      </c>
      <c r="J293" s="17">
        <v>-17900</v>
      </c>
      <c r="K293" s="17">
        <v>-17900</v>
      </c>
      <c r="L293" s="17">
        <v>-17971</v>
      </c>
      <c r="M293" s="17">
        <v>19674577</v>
      </c>
      <c r="N293" s="17">
        <v>-691375</v>
      </c>
      <c r="O293" s="17">
        <v>20365952</v>
      </c>
      <c r="P293" s="17"/>
      <c r="Q293" s="17"/>
      <c r="R293" s="17"/>
      <c r="S293" s="17"/>
      <c r="T293" s="17"/>
      <c r="U293" s="17"/>
      <c r="V293" s="17"/>
    </row>
    <row r="294" spans="2:22" x14ac:dyDescent="0.25">
      <c r="B294" s="17">
        <v>4502932299</v>
      </c>
      <c r="C294" s="17" t="s">
        <v>414</v>
      </c>
      <c r="D294" s="17">
        <v>47190</v>
      </c>
      <c r="E294" s="17" t="s">
        <v>137</v>
      </c>
      <c r="F294" s="17" t="s">
        <v>130</v>
      </c>
      <c r="G294" s="17">
        <v>2020</v>
      </c>
      <c r="H294" s="17">
        <v>0</v>
      </c>
      <c r="I294" s="17">
        <v>-546491</v>
      </c>
      <c r="J294" s="17">
        <v>-546491</v>
      </c>
      <c r="K294" s="17">
        <v>-546491</v>
      </c>
      <c r="L294" s="17">
        <v>-546060</v>
      </c>
      <c r="M294" s="17">
        <v>15713123</v>
      </c>
      <c r="N294" s="17">
        <v>-10727020</v>
      </c>
      <c r="O294" s="17">
        <v>26440143</v>
      </c>
      <c r="P294" s="17"/>
      <c r="Q294" s="17"/>
      <c r="R294" s="17"/>
      <c r="S294" s="17"/>
      <c r="T294" s="17"/>
      <c r="U294" s="17"/>
      <c r="V294" s="17"/>
    </row>
    <row r="295" spans="2:22" x14ac:dyDescent="0.25">
      <c r="B295" s="17">
        <v>6306170730</v>
      </c>
      <c r="C295" s="17" t="s">
        <v>415</v>
      </c>
      <c r="D295" s="17">
        <v>47190</v>
      </c>
      <c r="E295" s="17" t="s">
        <v>137</v>
      </c>
      <c r="F295" s="17" t="s">
        <v>130</v>
      </c>
      <c r="G295" s="17">
        <v>2020</v>
      </c>
      <c r="H295" s="17">
        <v>0</v>
      </c>
      <c r="I295" s="17">
        <v>-94020</v>
      </c>
      <c r="J295" s="17">
        <v>-94020</v>
      </c>
      <c r="K295" s="17">
        <v>-94020</v>
      </c>
      <c r="L295" s="17">
        <v>-104700</v>
      </c>
      <c r="M295" s="17">
        <v>10126541</v>
      </c>
      <c r="N295" s="17">
        <v>1755532</v>
      </c>
      <c r="O295" s="17">
        <v>8371009</v>
      </c>
      <c r="P295" s="17"/>
      <c r="Q295" s="17"/>
      <c r="R295" s="17"/>
      <c r="S295" s="17"/>
      <c r="T295" s="17"/>
      <c r="U295" s="17"/>
      <c r="V295" s="17"/>
    </row>
    <row r="296" spans="2:22" x14ac:dyDescent="0.25">
      <c r="B296" s="17">
        <v>5401160830</v>
      </c>
      <c r="C296" s="17" t="s">
        <v>416</v>
      </c>
      <c r="D296" s="17">
        <v>47190</v>
      </c>
      <c r="E296" s="17" t="s">
        <v>137</v>
      </c>
      <c r="F296" s="17" t="s">
        <v>130</v>
      </c>
      <c r="G296" s="17">
        <v>2020</v>
      </c>
      <c r="H296" s="17">
        <v>0</v>
      </c>
      <c r="I296" s="17">
        <v>-160644</v>
      </c>
      <c r="J296" s="17">
        <v>-160644</v>
      </c>
      <c r="K296" s="17">
        <v>-160644</v>
      </c>
      <c r="L296" s="17">
        <v>-152101</v>
      </c>
      <c r="M296" s="17">
        <v>9873937</v>
      </c>
      <c r="N296" s="17">
        <v>-14087136</v>
      </c>
      <c r="O296" s="17">
        <v>23961073</v>
      </c>
      <c r="P296" s="17">
        <v>8061896</v>
      </c>
      <c r="Q296" s="17"/>
      <c r="R296" s="17">
        <v>-4357049</v>
      </c>
      <c r="S296" s="17"/>
      <c r="T296" s="17"/>
      <c r="U296" s="17"/>
      <c r="V296" s="17"/>
    </row>
    <row r="297" spans="2:22" x14ac:dyDescent="0.25">
      <c r="B297" s="17">
        <v>7107131030</v>
      </c>
      <c r="C297" s="17" t="s">
        <v>417</v>
      </c>
      <c r="D297" s="17">
        <v>47190</v>
      </c>
      <c r="E297" s="17" t="s">
        <v>137</v>
      </c>
      <c r="F297" s="17" t="s">
        <v>130</v>
      </c>
      <c r="G297" s="17">
        <v>2020</v>
      </c>
      <c r="H297" s="17">
        <v>0</v>
      </c>
      <c r="I297" s="17">
        <v>-40685</v>
      </c>
      <c r="J297" s="17">
        <v>-40685</v>
      </c>
      <c r="K297" s="17">
        <v>-40685</v>
      </c>
      <c r="L297" s="17">
        <v>50588</v>
      </c>
      <c r="M297" s="17">
        <v>9535425</v>
      </c>
      <c r="N297" s="17">
        <v>9518303</v>
      </c>
      <c r="O297" s="17">
        <v>17122</v>
      </c>
      <c r="P297" s="17"/>
      <c r="Q297" s="17"/>
      <c r="R297" s="17"/>
      <c r="S297" s="17"/>
      <c r="T297" s="17"/>
      <c r="U297" s="17"/>
      <c r="V297" s="17"/>
    </row>
    <row r="298" spans="2:22" x14ac:dyDescent="0.25">
      <c r="B298" s="17">
        <v>6803140630</v>
      </c>
      <c r="C298" s="17" t="s">
        <v>418</v>
      </c>
      <c r="D298" s="17">
        <v>47190</v>
      </c>
      <c r="E298" s="17" t="s">
        <v>137</v>
      </c>
      <c r="F298" s="17" t="s">
        <v>130</v>
      </c>
      <c r="G298" s="17">
        <v>2020</v>
      </c>
      <c r="H298" s="17">
        <v>0</v>
      </c>
      <c r="I298" s="17">
        <v>-378582</v>
      </c>
      <c r="J298" s="17">
        <v>-257062</v>
      </c>
      <c r="K298" s="17">
        <v>-378582</v>
      </c>
      <c r="L298" s="17">
        <v>-404230</v>
      </c>
      <c r="M298" s="17">
        <v>5244922</v>
      </c>
      <c r="N298" s="17">
        <v>5244922</v>
      </c>
      <c r="O298" s="17">
        <v>0</v>
      </c>
      <c r="P298" s="17"/>
      <c r="Q298" s="17"/>
      <c r="R298" s="17"/>
      <c r="S298" s="17"/>
      <c r="T298" s="17"/>
      <c r="U298" s="17"/>
      <c r="V298" s="17"/>
    </row>
    <row r="299" spans="2:22" x14ac:dyDescent="0.25">
      <c r="B299" s="17">
        <v>7108152080</v>
      </c>
      <c r="C299" s="17" t="s">
        <v>419</v>
      </c>
      <c r="D299" s="17">
        <v>47190</v>
      </c>
      <c r="E299" s="17" t="s">
        <v>137</v>
      </c>
      <c r="F299" s="17" t="s">
        <v>130</v>
      </c>
      <c r="G299" s="17">
        <v>2020</v>
      </c>
      <c r="H299" s="17">
        <v>0</v>
      </c>
      <c r="I299" s="17">
        <v>-17900</v>
      </c>
      <c r="J299" s="17">
        <v>-17900</v>
      </c>
      <c r="K299" s="17">
        <v>-17900</v>
      </c>
      <c r="L299" s="17">
        <v>-17900</v>
      </c>
      <c r="M299" s="17">
        <v>4872554</v>
      </c>
      <c r="N299" s="17">
        <v>-3735226</v>
      </c>
      <c r="O299" s="17">
        <v>8607780</v>
      </c>
      <c r="P299" s="17"/>
      <c r="Q299" s="17"/>
      <c r="R299" s="17"/>
      <c r="S299" s="17"/>
      <c r="T299" s="17"/>
      <c r="U299" s="17"/>
      <c r="V299" s="17"/>
    </row>
    <row r="300" spans="2:22" x14ac:dyDescent="0.25">
      <c r="B300" s="17">
        <v>6912063000</v>
      </c>
      <c r="C300" s="17" t="s">
        <v>420</v>
      </c>
      <c r="D300" s="17">
        <v>47190</v>
      </c>
      <c r="E300" s="17" t="s">
        <v>137</v>
      </c>
      <c r="F300" s="17" t="s">
        <v>130</v>
      </c>
      <c r="G300" s="17">
        <v>2018</v>
      </c>
      <c r="H300" s="17">
        <v>0</v>
      </c>
      <c r="I300" s="17">
        <v>-218243</v>
      </c>
      <c r="J300" s="17">
        <v>-17100</v>
      </c>
      <c r="K300" s="17">
        <v>-218243</v>
      </c>
      <c r="L300" s="17">
        <v>-218164</v>
      </c>
      <c r="M300" s="17">
        <v>4292399</v>
      </c>
      <c r="N300" s="17">
        <v>-27847841</v>
      </c>
      <c r="O300" s="17">
        <v>32140240</v>
      </c>
      <c r="P300" s="17"/>
      <c r="Q300" s="17"/>
      <c r="R300" s="17"/>
      <c r="S300" s="17"/>
      <c r="T300" s="17"/>
      <c r="U300" s="17"/>
      <c r="V300" s="17"/>
    </row>
    <row r="301" spans="2:22" x14ac:dyDescent="0.25">
      <c r="B301" s="17">
        <v>6312151060</v>
      </c>
      <c r="C301" s="17" t="s">
        <v>421</v>
      </c>
      <c r="D301" s="17">
        <v>47190</v>
      </c>
      <c r="E301" s="17" t="s">
        <v>137</v>
      </c>
      <c r="F301" s="17" t="s">
        <v>130</v>
      </c>
      <c r="G301" s="17">
        <v>2020</v>
      </c>
      <c r="H301" s="17">
        <v>0</v>
      </c>
      <c r="I301" s="17">
        <v>-17900</v>
      </c>
      <c r="J301" s="17">
        <v>-17900</v>
      </c>
      <c r="K301" s="17">
        <v>-17900</v>
      </c>
      <c r="L301" s="17">
        <v>-17900</v>
      </c>
      <c r="M301" s="17">
        <v>4089500</v>
      </c>
      <c r="N301" s="17">
        <v>94521</v>
      </c>
      <c r="O301" s="17">
        <v>3994979</v>
      </c>
      <c r="P301" s="17"/>
      <c r="Q301" s="17"/>
      <c r="R301" s="17"/>
      <c r="S301" s="17"/>
      <c r="T301" s="17"/>
      <c r="U301" s="17"/>
      <c r="V301" s="17"/>
    </row>
    <row r="302" spans="2:22" x14ac:dyDescent="0.25">
      <c r="B302" s="17">
        <v>5311200510</v>
      </c>
      <c r="C302" s="17" t="s">
        <v>422</v>
      </c>
      <c r="D302" s="17">
        <v>47190</v>
      </c>
      <c r="E302" s="17" t="s">
        <v>137</v>
      </c>
      <c r="F302" s="17" t="s">
        <v>130</v>
      </c>
      <c r="G302" s="17">
        <v>2020</v>
      </c>
      <c r="H302" s="17">
        <v>0</v>
      </c>
      <c r="I302" s="17">
        <v>-229798</v>
      </c>
      <c r="J302" s="17">
        <v>-229798</v>
      </c>
      <c r="K302" s="17">
        <v>-229798</v>
      </c>
      <c r="L302" s="17">
        <v>-229765</v>
      </c>
      <c r="M302" s="17">
        <v>3832116</v>
      </c>
      <c r="N302" s="17">
        <v>270235</v>
      </c>
      <c r="O302" s="17">
        <v>3561881</v>
      </c>
      <c r="P302" s="17"/>
      <c r="Q302" s="17"/>
      <c r="R302" s="17"/>
      <c r="S302" s="17"/>
      <c r="T302" s="17"/>
      <c r="U302" s="17"/>
      <c r="V302" s="17"/>
    </row>
    <row r="303" spans="2:22" x14ac:dyDescent="0.25">
      <c r="B303" s="17">
        <v>6801692849</v>
      </c>
      <c r="C303" s="17" t="s">
        <v>423</v>
      </c>
      <c r="D303" s="17">
        <v>47190</v>
      </c>
      <c r="E303" s="17" t="s">
        <v>137</v>
      </c>
      <c r="F303" s="17" t="s">
        <v>130</v>
      </c>
      <c r="G303" s="17">
        <v>2018</v>
      </c>
      <c r="H303" s="17">
        <v>0</v>
      </c>
      <c r="I303" s="17">
        <v>-617100</v>
      </c>
      <c r="J303" s="17">
        <v>-617100</v>
      </c>
      <c r="K303" s="17">
        <v>-617100</v>
      </c>
      <c r="L303" s="17">
        <v>-603600</v>
      </c>
      <c r="M303" s="17">
        <v>3810161</v>
      </c>
      <c r="N303" s="17">
        <v>851797</v>
      </c>
      <c r="O303" s="17">
        <v>2958364</v>
      </c>
      <c r="P303" s="17"/>
      <c r="Q303" s="17"/>
      <c r="R303" s="17"/>
      <c r="S303" s="17"/>
      <c r="T303" s="17"/>
      <c r="U303" s="17"/>
      <c r="V303" s="17"/>
    </row>
    <row r="304" spans="2:22" x14ac:dyDescent="0.25">
      <c r="B304" s="17">
        <v>6209140450</v>
      </c>
      <c r="C304" s="17" t="s">
        <v>424</v>
      </c>
      <c r="D304" s="17">
        <v>47190</v>
      </c>
      <c r="E304" s="17" t="s">
        <v>137</v>
      </c>
      <c r="F304" s="17" t="s">
        <v>130</v>
      </c>
      <c r="G304" s="17">
        <v>2020</v>
      </c>
      <c r="H304" s="17">
        <v>0</v>
      </c>
      <c r="I304" s="17">
        <v>-115506</v>
      </c>
      <c r="J304" s="17">
        <v>-115506</v>
      </c>
      <c r="K304" s="17">
        <v>-115506</v>
      </c>
      <c r="L304" s="17">
        <v>-143151</v>
      </c>
      <c r="M304" s="17">
        <v>3712625</v>
      </c>
      <c r="N304" s="17">
        <v>-8304300</v>
      </c>
      <c r="O304" s="17">
        <v>12016925</v>
      </c>
      <c r="P304" s="17"/>
      <c r="Q304" s="17"/>
      <c r="R304" s="17"/>
      <c r="S304" s="17"/>
      <c r="T304" s="17"/>
      <c r="U304" s="17"/>
      <c r="V304" s="17"/>
    </row>
    <row r="305" spans="2:22" x14ac:dyDescent="0.25">
      <c r="B305" s="17">
        <v>6706060660</v>
      </c>
      <c r="C305" s="17" t="s">
        <v>425</v>
      </c>
      <c r="D305" s="17">
        <v>47190</v>
      </c>
      <c r="E305" s="17" t="s">
        <v>137</v>
      </c>
      <c r="F305" s="17" t="s">
        <v>130</v>
      </c>
      <c r="G305" s="17">
        <v>2020</v>
      </c>
      <c r="H305" s="17">
        <v>0</v>
      </c>
      <c r="I305" s="17">
        <v>-840721</v>
      </c>
      <c r="J305" s="17">
        <v>-840721</v>
      </c>
      <c r="K305" s="17">
        <v>-840721</v>
      </c>
      <c r="L305" s="17">
        <v>-840721</v>
      </c>
      <c r="M305" s="17">
        <v>3531527</v>
      </c>
      <c r="N305" s="17">
        <v>3507231</v>
      </c>
      <c r="O305" s="17">
        <v>24296</v>
      </c>
      <c r="P305" s="17"/>
      <c r="Q305" s="17"/>
      <c r="R305" s="17"/>
      <c r="S305" s="17"/>
      <c r="T305" s="17"/>
      <c r="U305" s="17"/>
      <c r="V305" s="17"/>
    </row>
    <row r="306" spans="2:22" x14ac:dyDescent="0.25">
      <c r="B306" s="17">
        <v>5802140880</v>
      </c>
      <c r="C306" s="17" t="s">
        <v>426</v>
      </c>
      <c r="D306" s="17">
        <v>47190</v>
      </c>
      <c r="E306" s="17" t="s">
        <v>137</v>
      </c>
      <c r="F306" s="17" t="s">
        <v>130</v>
      </c>
      <c r="G306" s="17">
        <v>2020</v>
      </c>
      <c r="H306" s="17">
        <v>0</v>
      </c>
      <c r="I306" s="17">
        <v>-114066</v>
      </c>
      <c r="J306" s="17">
        <v>-94925</v>
      </c>
      <c r="K306" s="17">
        <v>-114066</v>
      </c>
      <c r="L306" s="17">
        <v>-114065</v>
      </c>
      <c r="M306" s="17">
        <v>3070021</v>
      </c>
      <c r="N306" s="17">
        <v>2306500</v>
      </c>
      <c r="O306" s="17">
        <v>763521</v>
      </c>
      <c r="P306" s="17"/>
      <c r="Q306" s="17"/>
      <c r="R306" s="17"/>
      <c r="S306" s="17"/>
      <c r="T306" s="17"/>
      <c r="U306" s="17"/>
      <c r="V306" s="17"/>
    </row>
    <row r="307" spans="2:22" x14ac:dyDescent="0.25">
      <c r="B307" s="17">
        <v>5203140910</v>
      </c>
      <c r="C307" s="17" t="s">
        <v>427</v>
      </c>
      <c r="D307" s="17">
        <v>47190</v>
      </c>
      <c r="E307" s="17" t="s">
        <v>137</v>
      </c>
      <c r="F307" s="17" t="s">
        <v>130</v>
      </c>
      <c r="G307" s="17">
        <v>2020</v>
      </c>
      <c r="H307" s="17">
        <v>0</v>
      </c>
      <c r="I307" s="17">
        <v>-3500</v>
      </c>
      <c r="J307" s="17">
        <v>-3500</v>
      </c>
      <c r="K307" s="17">
        <v>-3500</v>
      </c>
      <c r="L307" s="17">
        <v>-296825</v>
      </c>
      <c r="M307" s="17">
        <v>2069484</v>
      </c>
      <c r="N307" s="17">
        <v>-672268</v>
      </c>
      <c r="O307" s="17">
        <v>2741752</v>
      </c>
      <c r="P307" s="17"/>
      <c r="Q307" s="17"/>
      <c r="R307" s="17"/>
      <c r="S307" s="17"/>
      <c r="T307" s="17"/>
      <c r="U307" s="17"/>
      <c r="V307" s="17"/>
    </row>
    <row r="308" spans="2:22" x14ac:dyDescent="0.25">
      <c r="B308" s="17">
        <v>4110131380</v>
      </c>
      <c r="C308" s="17" t="s">
        <v>428</v>
      </c>
      <c r="D308" s="17">
        <v>47190</v>
      </c>
      <c r="E308" s="17" t="s">
        <v>137</v>
      </c>
      <c r="F308" s="17" t="s">
        <v>130</v>
      </c>
      <c r="G308" s="17">
        <v>2020</v>
      </c>
      <c r="H308" s="17">
        <v>0</v>
      </c>
      <c r="I308" s="17">
        <v>-17900</v>
      </c>
      <c r="J308" s="17">
        <v>-17900</v>
      </c>
      <c r="K308" s="17"/>
      <c r="L308" s="17">
        <v>-17900</v>
      </c>
      <c r="M308" s="17">
        <v>1948612</v>
      </c>
      <c r="N308" s="17">
        <v>-948716</v>
      </c>
      <c r="O308" s="17">
        <v>2897328</v>
      </c>
      <c r="P308" s="17"/>
      <c r="Q308" s="17"/>
      <c r="R308" s="17"/>
      <c r="S308" s="17"/>
      <c r="T308" s="17"/>
      <c r="U308" s="17"/>
      <c r="V308" s="17"/>
    </row>
    <row r="309" spans="2:22" x14ac:dyDescent="0.25">
      <c r="B309" s="17">
        <v>5405032570</v>
      </c>
      <c r="C309" s="17" t="s">
        <v>429</v>
      </c>
      <c r="D309" s="17">
        <v>47190</v>
      </c>
      <c r="E309" s="17" t="s">
        <v>137</v>
      </c>
      <c r="F309" s="17" t="s">
        <v>130</v>
      </c>
      <c r="G309" s="17">
        <v>2020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1411873</v>
      </c>
      <c r="N309" s="17">
        <v>1393715</v>
      </c>
      <c r="O309" s="17">
        <v>18158</v>
      </c>
      <c r="P309" s="17"/>
      <c r="Q309" s="17"/>
      <c r="R309" s="17"/>
      <c r="S309" s="17"/>
      <c r="T309" s="17"/>
      <c r="U309" s="17"/>
      <c r="V309" s="17"/>
    </row>
    <row r="310" spans="2:22" x14ac:dyDescent="0.25">
      <c r="B310" s="17">
        <v>5609150550</v>
      </c>
      <c r="C310" s="17" t="s">
        <v>430</v>
      </c>
      <c r="D310" s="17">
        <v>47190</v>
      </c>
      <c r="E310" s="17" t="s">
        <v>137</v>
      </c>
      <c r="F310" s="17" t="s">
        <v>130</v>
      </c>
      <c r="G310" s="17">
        <v>2018</v>
      </c>
      <c r="H310" s="17">
        <v>0</v>
      </c>
      <c r="I310" s="17">
        <v>-134715</v>
      </c>
      <c r="J310" s="17">
        <v>-134715</v>
      </c>
      <c r="K310" s="17">
        <v>-134715</v>
      </c>
      <c r="L310" s="17">
        <v>-216548</v>
      </c>
      <c r="M310" s="17">
        <v>1327125</v>
      </c>
      <c r="N310" s="17">
        <v>-873258</v>
      </c>
      <c r="O310" s="17">
        <v>2200383</v>
      </c>
      <c r="P310" s="17">
        <v>-2695193</v>
      </c>
      <c r="Q310" s="17"/>
      <c r="R310" s="17"/>
      <c r="S310" s="17"/>
      <c r="T310" s="17"/>
      <c r="U310" s="17"/>
      <c r="V310" s="17"/>
    </row>
    <row r="311" spans="2:22" x14ac:dyDescent="0.25">
      <c r="B311" s="17">
        <v>6105081380</v>
      </c>
      <c r="C311" s="17" t="s">
        <v>431</v>
      </c>
      <c r="D311" s="17">
        <v>47190</v>
      </c>
      <c r="E311" s="17" t="s">
        <v>137</v>
      </c>
      <c r="F311" s="17" t="s">
        <v>130</v>
      </c>
      <c r="G311" s="17">
        <v>2020</v>
      </c>
      <c r="H311" s="17">
        <v>0</v>
      </c>
      <c r="I311" s="17">
        <v>-26380</v>
      </c>
      <c r="J311" s="17">
        <v>-26380</v>
      </c>
      <c r="K311" s="17">
        <v>-26380</v>
      </c>
      <c r="L311" s="17">
        <v>-27375</v>
      </c>
      <c r="M311" s="17">
        <v>1128714</v>
      </c>
      <c r="N311" s="17">
        <v>534746</v>
      </c>
      <c r="O311" s="17">
        <v>593968</v>
      </c>
      <c r="P311" s="17"/>
      <c r="Q311" s="17"/>
      <c r="R311" s="17"/>
      <c r="S311" s="17"/>
      <c r="T311" s="17"/>
      <c r="U311" s="17"/>
      <c r="V311" s="17"/>
    </row>
    <row r="312" spans="2:22" x14ac:dyDescent="0.25">
      <c r="B312" s="17">
        <v>4404072340</v>
      </c>
      <c r="C312" s="17" t="s">
        <v>432</v>
      </c>
      <c r="D312" s="17">
        <v>47190</v>
      </c>
      <c r="E312" s="17" t="s">
        <v>137</v>
      </c>
      <c r="F312" s="17" t="s">
        <v>130</v>
      </c>
      <c r="G312" s="17">
        <v>2020</v>
      </c>
      <c r="H312" s="17">
        <v>0</v>
      </c>
      <c r="I312" s="17">
        <v>-30300</v>
      </c>
      <c r="J312" s="17">
        <v>-30300</v>
      </c>
      <c r="K312" s="17">
        <v>-30300</v>
      </c>
      <c r="L312" s="17">
        <v>-30300</v>
      </c>
      <c r="M312" s="17">
        <v>1078929</v>
      </c>
      <c r="N312" s="17">
        <v>1078929</v>
      </c>
      <c r="O312" s="17">
        <v>0</v>
      </c>
      <c r="P312" s="17"/>
      <c r="Q312" s="17"/>
      <c r="R312" s="17"/>
      <c r="S312" s="17"/>
      <c r="T312" s="17"/>
      <c r="U312" s="17"/>
      <c r="V312" s="17"/>
    </row>
    <row r="313" spans="2:22" x14ac:dyDescent="0.25">
      <c r="B313" s="17">
        <v>6806131680</v>
      </c>
      <c r="C313" s="17" t="s">
        <v>433</v>
      </c>
      <c r="D313" s="17">
        <v>47190</v>
      </c>
      <c r="E313" s="17" t="s">
        <v>137</v>
      </c>
      <c r="F313" s="17" t="s">
        <v>130</v>
      </c>
      <c r="G313" s="17">
        <v>2018</v>
      </c>
      <c r="H313" s="17">
        <v>0</v>
      </c>
      <c r="I313" s="17">
        <v>-17500</v>
      </c>
      <c r="J313" s="17">
        <v>-17500</v>
      </c>
      <c r="K313" s="17">
        <v>-17500</v>
      </c>
      <c r="L313" s="17">
        <v>-17500</v>
      </c>
      <c r="M313" s="17">
        <v>951381</v>
      </c>
      <c r="N313" s="17">
        <v>-8412747</v>
      </c>
      <c r="O313" s="17">
        <v>9364128</v>
      </c>
      <c r="P313" s="17"/>
      <c r="Q313" s="17"/>
      <c r="R313" s="17"/>
      <c r="S313" s="17"/>
      <c r="T313" s="17"/>
      <c r="U313" s="17"/>
      <c r="V313" s="17"/>
    </row>
    <row r="314" spans="2:22" x14ac:dyDescent="0.25">
      <c r="B314" s="17">
        <v>4611022120</v>
      </c>
      <c r="C314" s="17" t="s">
        <v>434</v>
      </c>
      <c r="D314" s="17">
        <v>47190</v>
      </c>
      <c r="E314" s="17" t="s">
        <v>137</v>
      </c>
      <c r="F314" s="17" t="s">
        <v>130</v>
      </c>
      <c r="G314" s="17">
        <v>2020</v>
      </c>
      <c r="H314" s="17">
        <v>0</v>
      </c>
      <c r="I314" s="17">
        <v>0</v>
      </c>
      <c r="J314" s="17">
        <v>0</v>
      </c>
      <c r="K314" s="17">
        <v>0</v>
      </c>
      <c r="L314" s="17">
        <v>-18669</v>
      </c>
      <c r="M314" s="17">
        <v>938882</v>
      </c>
      <c r="N314" s="17">
        <v>500190</v>
      </c>
      <c r="O314" s="17">
        <v>438691</v>
      </c>
      <c r="P314" s="17"/>
      <c r="Q314" s="17"/>
      <c r="R314" s="17"/>
      <c r="S314" s="17"/>
      <c r="T314" s="17"/>
      <c r="U314" s="17"/>
      <c r="V314" s="17"/>
    </row>
    <row r="315" spans="2:22" x14ac:dyDescent="0.25">
      <c r="B315" s="17">
        <v>6701120980</v>
      </c>
      <c r="C315" s="17" t="s">
        <v>435</v>
      </c>
      <c r="D315" s="17">
        <v>47190</v>
      </c>
      <c r="E315" s="17" t="s">
        <v>137</v>
      </c>
      <c r="F315" s="17" t="s">
        <v>130</v>
      </c>
      <c r="G315" s="17">
        <v>2020</v>
      </c>
      <c r="H315" s="17">
        <v>0</v>
      </c>
      <c r="I315" s="17">
        <v>-55800</v>
      </c>
      <c r="J315" s="17">
        <v>-55800</v>
      </c>
      <c r="K315" s="17">
        <v>-55800</v>
      </c>
      <c r="L315" s="17">
        <v>-72434</v>
      </c>
      <c r="M315" s="17">
        <v>868595</v>
      </c>
      <c r="N315" s="17">
        <v>846110</v>
      </c>
      <c r="O315" s="17">
        <v>22485</v>
      </c>
      <c r="P315" s="17"/>
      <c r="Q315" s="17"/>
      <c r="R315" s="17"/>
      <c r="S315" s="17"/>
      <c r="T315" s="17"/>
      <c r="U315" s="17"/>
      <c r="V315" s="17"/>
    </row>
    <row r="316" spans="2:22" x14ac:dyDescent="0.25">
      <c r="B316" s="17">
        <v>4106151180</v>
      </c>
      <c r="C316" s="17" t="s">
        <v>436</v>
      </c>
      <c r="D316" s="17">
        <v>47190</v>
      </c>
      <c r="E316" s="17" t="s">
        <v>137</v>
      </c>
      <c r="F316" s="17" t="s">
        <v>130</v>
      </c>
      <c r="G316" s="17">
        <v>2020</v>
      </c>
      <c r="H316" s="17">
        <v>0</v>
      </c>
      <c r="I316" s="17">
        <v>-237266</v>
      </c>
      <c r="J316" s="17">
        <v>-237266</v>
      </c>
      <c r="K316" s="17">
        <v>-237266</v>
      </c>
      <c r="L316" s="17">
        <v>-268730</v>
      </c>
      <c r="M316" s="17">
        <v>801272</v>
      </c>
      <c r="N316" s="17">
        <v>776007</v>
      </c>
      <c r="O316" s="17">
        <v>25265</v>
      </c>
      <c r="P316" s="17"/>
      <c r="Q316" s="17"/>
      <c r="R316" s="17"/>
      <c r="S316" s="17"/>
      <c r="T316" s="17"/>
      <c r="U316" s="17"/>
      <c r="V316" s="17"/>
    </row>
    <row r="317" spans="2:22" x14ac:dyDescent="0.25">
      <c r="B317" s="17">
        <v>6012133540</v>
      </c>
      <c r="C317" s="17" t="s">
        <v>437</v>
      </c>
      <c r="D317" s="17">
        <v>47190</v>
      </c>
      <c r="E317" s="17" t="s">
        <v>137</v>
      </c>
      <c r="F317" s="17" t="s">
        <v>130</v>
      </c>
      <c r="G317" s="17">
        <v>2020</v>
      </c>
      <c r="H317" s="17">
        <v>0</v>
      </c>
      <c r="I317" s="17">
        <v>-1100</v>
      </c>
      <c r="J317" s="17">
        <v>-1100</v>
      </c>
      <c r="K317" s="17">
        <v>-1100</v>
      </c>
      <c r="L317" s="17">
        <v>0</v>
      </c>
      <c r="M317" s="17">
        <v>750500</v>
      </c>
      <c r="N317" s="17">
        <v>-2836192</v>
      </c>
      <c r="O317" s="17">
        <v>3586692</v>
      </c>
      <c r="P317" s="17"/>
      <c r="Q317" s="17"/>
      <c r="R317" s="17"/>
      <c r="S317" s="17"/>
      <c r="T317" s="17"/>
      <c r="U317" s="17"/>
      <c r="V317" s="17"/>
    </row>
    <row r="318" spans="2:22" x14ac:dyDescent="0.25">
      <c r="B318" s="17">
        <v>5008730199</v>
      </c>
      <c r="C318" s="17" t="s">
        <v>438</v>
      </c>
      <c r="D318" s="17">
        <v>47190</v>
      </c>
      <c r="E318" s="17" t="s">
        <v>137</v>
      </c>
      <c r="F318" s="17" t="s">
        <v>130</v>
      </c>
      <c r="G318" s="17">
        <v>2020</v>
      </c>
      <c r="H318" s="17">
        <v>0</v>
      </c>
      <c r="I318" s="17">
        <v>-17900</v>
      </c>
      <c r="J318" s="17">
        <v>-17900</v>
      </c>
      <c r="K318" s="17">
        <v>-17900</v>
      </c>
      <c r="L318" s="17">
        <v>-17900</v>
      </c>
      <c r="M318" s="17">
        <v>666958</v>
      </c>
      <c r="N318" s="17">
        <v>666958</v>
      </c>
      <c r="O318" s="17">
        <v>0</v>
      </c>
      <c r="P318" s="17"/>
      <c r="Q318" s="17"/>
      <c r="R318" s="17"/>
      <c r="S318" s="17"/>
      <c r="T318" s="17"/>
      <c r="U318" s="17"/>
      <c r="V318" s="17"/>
    </row>
    <row r="319" spans="2:22" x14ac:dyDescent="0.25">
      <c r="B319" s="17">
        <v>6202110950</v>
      </c>
      <c r="C319" s="17" t="s">
        <v>439</v>
      </c>
      <c r="D319" s="17">
        <v>47190</v>
      </c>
      <c r="E319" s="17" t="s">
        <v>137</v>
      </c>
      <c r="F319" s="17" t="s">
        <v>130</v>
      </c>
      <c r="G319" s="17">
        <v>2020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600000</v>
      </c>
      <c r="N319" s="17">
        <v>-288526</v>
      </c>
      <c r="O319" s="17">
        <v>888526</v>
      </c>
      <c r="P319" s="17"/>
      <c r="Q319" s="17"/>
      <c r="R319" s="17"/>
      <c r="S319" s="17"/>
      <c r="T319" s="17"/>
      <c r="U319" s="17"/>
      <c r="V319" s="17"/>
    </row>
    <row r="320" spans="2:22" x14ac:dyDescent="0.25">
      <c r="B320" s="17">
        <v>7105130740</v>
      </c>
      <c r="C320" s="17" t="s">
        <v>440</v>
      </c>
      <c r="D320" s="17">
        <v>47190</v>
      </c>
      <c r="E320" s="17" t="s">
        <v>137</v>
      </c>
      <c r="F320" s="17" t="s">
        <v>130</v>
      </c>
      <c r="G320" s="17">
        <v>2020</v>
      </c>
      <c r="H320" s="17">
        <v>0</v>
      </c>
      <c r="I320" s="17">
        <v>-674893</v>
      </c>
      <c r="J320" s="17">
        <v>-674893</v>
      </c>
      <c r="K320" s="17">
        <v>-674893</v>
      </c>
      <c r="L320" s="17">
        <v>-675433</v>
      </c>
      <c r="M320" s="17">
        <v>527555</v>
      </c>
      <c r="N320" s="17">
        <v>-415433</v>
      </c>
      <c r="O320" s="17">
        <v>942988</v>
      </c>
      <c r="P320" s="17"/>
      <c r="Q320" s="17"/>
      <c r="R320" s="17"/>
      <c r="S320" s="17"/>
      <c r="T320" s="17"/>
      <c r="U320" s="17"/>
      <c r="V320" s="17"/>
    </row>
    <row r="321" spans="2:22" x14ac:dyDescent="0.25">
      <c r="B321" s="17">
        <v>5807061690</v>
      </c>
      <c r="C321" s="17" t="s">
        <v>441</v>
      </c>
      <c r="D321" s="17">
        <v>47190</v>
      </c>
      <c r="E321" s="17" t="s">
        <v>137</v>
      </c>
      <c r="F321" s="17" t="s">
        <v>130</v>
      </c>
      <c r="G321" s="17">
        <v>2018</v>
      </c>
      <c r="H321" s="17">
        <v>0</v>
      </c>
      <c r="I321" s="17">
        <v>-617100</v>
      </c>
      <c r="J321" s="17">
        <v>-617100</v>
      </c>
      <c r="K321" s="17">
        <v>-617100</v>
      </c>
      <c r="L321" s="17">
        <v>-617100</v>
      </c>
      <c r="M321" s="17">
        <v>505381</v>
      </c>
      <c r="N321" s="17">
        <v>-1363641</v>
      </c>
      <c r="O321" s="17">
        <v>1869022</v>
      </c>
      <c r="P321" s="17"/>
      <c r="Q321" s="17"/>
      <c r="R321" s="17"/>
      <c r="S321" s="17"/>
      <c r="T321" s="17"/>
      <c r="U321" s="17"/>
      <c r="V321" s="17"/>
    </row>
    <row r="322" spans="2:22" x14ac:dyDescent="0.25">
      <c r="B322" s="17">
        <v>5208201670</v>
      </c>
      <c r="C322" s="17" t="s">
        <v>445</v>
      </c>
      <c r="D322" s="17">
        <v>47190</v>
      </c>
      <c r="E322" s="17" t="s">
        <v>137</v>
      </c>
      <c r="F322" s="17" t="s">
        <v>130</v>
      </c>
      <c r="G322" s="17">
        <v>2020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500000</v>
      </c>
      <c r="N322" s="17">
        <v>500000</v>
      </c>
      <c r="O322" s="17">
        <v>0</v>
      </c>
      <c r="P322" s="17"/>
      <c r="Q322" s="17"/>
      <c r="R322" s="17"/>
      <c r="S322" s="17"/>
      <c r="T322" s="17"/>
      <c r="U322" s="17"/>
      <c r="V322" s="17"/>
    </row>
    <row r="323" spans="2:22" x14ac:dyDescent="0.25">
      <c r="B323" s="17">
        <v>5806191340</v>
      </c>
      <c r="C323" s="17" t="s">
        <v>442</v>
      </c>
      <c r="D323" s="17">
        <v>47190</v>
      </c>
      <c r="E323" s="17" t="s">
        <v>137</v>
      </c>
      <c r="F323" s="17" t="s">
        <v>130</v>
      </c>
      <c r="G323" s="17">
        <v>2019</v>
      </c>
      <c r="H323" s="17">
        <v>0</v>
      </c>
      <c r="I323" s="17">
        <v>-17900</v>
      </c>
      <c r="J323" s="17">
        <v>-17900</v>
      </c>
      <c r="K323" s="17">
        <v>-17900</v>
      </c>
      <c r="L323" s="17">
        <v>-17900</v>
      </c>
      <c r="M323" s="17">
        <v>500000</v>
      </c>
      <c r="N323" s="17">
        <v>482100</v>
      </c>
      <c r="O323" s="17">
        <v>17900</v>
      </c>
      <c r="P323" s="17"/>
      <c r="Q323" s="17"/>
      <c r="R323" s="17"/>
      <c r="S323" s="17"/>
      <c r="T323" s="17"/>
      <c r="U323" s="17"/>
      <c r="V323" s="17"/>
    </row>
    <row r="324" spans="2:22" x14ac:dyDescent="0.25">
      <c r="B324" s="17">
        <v>4410120550</v>
      </c>
      <c r="C324" s="17" t="s">
        <v>446</v>
      </c>
      <c r="D324" s="17">
        <v>47190</v>
      </c>
      <c r="E324" s="17" t="s">
        <v>137</v>
      </c>
      <c r="F324" s="17" t="s">
        <v>130</v>
      </c>
      <c r="G324" s="17">
        <v>2018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17">
        <v>500000</v>
      </c>
      <c r="N324" s="17">
        <v>482200</v>
      </c>
      <c r="O324" s="17">
        <v>17800</v>
      </c>
      <c r="P324" s="17">
        <v>0</v>
      </c>
      <c r="Q324" s="17">
        <v>0</v>
      </c>
      <c r="R324" s="17">
        <v>0</v>
      </c>
      <c r="S324" s="17"/>
      <c r="T324" s="17"/>
      <c r="U324" s="17"/>
      <c r="V324" s="17"/>
    </row>
    <row r="325" spans="2:22" x14ac:dyDescent="0.25">
      <c r="B325" s="17">
        <v>5409151990</v>
      </c>
      <c r="C325" s="17" t="s">
        <v>443</v>
      </c>
      <c r="D325" s="17">
        <v>47190</v>
      </c>
      <c r="E325" s="17" t="s">
        <v>137</v>
      </c>
      <c r="F325" s="17" t="s">
        <v>130</v>
      </c>
      <c r="G325" s="17">
        <v>2018</v>
      </c>
      <c r="H325" s="17">
        <v>0</v>
      </c>
      <c r="I325" s="17">
        <v>-17100</v>
      </c>
      <c r="J325" s="17">
        <v>-17100</v>
      </c>
      <c r="K325" s="17">
        <v>-17100</v>
      </c>
      <c r="L325" s="17">
        <v>-17100</v>
      </c>
      <c r="M325" s="17">
        <v>500000</v>
      </c>
      <c r="N325" s="17">
        <v>482900</v>
      </c>
      <c r="O325" s="17">
        <v>17100</v>
      </c>
      <c r="P325" s="17"/>
      <c r="Q325" s="17"/>
      <c r="R325" s="17"/>
      <c r="S325" s="17"/>
      <c r="T325" s="17"/>
      <c r="U325" s="17"/>
      <c r="V325" s="17"/>
    </row>
    <row r="326" spans="2:22" x14ac:dyDescent="0.25">
      <c r="B326" s="17">
        <v>4909200720</v>
      </c>
      <c r="C326" s="17" t="s">
        <v>444</v>
      </c>
      <c r="D326" s="17">
        <v>47190</v>
      </c>
      <c r="E326" s="17" t="s">
        <v>137</v>
      </c>
      <c r="F326" s="17" t="s">
        <v>130</v>
      </c>
      <c r="G326" s="17">
        <v>2020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500000</v>
      </c>
      <c r="N326" s="17">
        <v>500000</v>
      </c>
      <c r="O326" s="17">
        <v>0</v>
      </c>
      <c r="P326" s="17"/>
      <c r="Q326" s="17"/>
      <c r="R326" s="17"/>
      <c r="S326" s="17"/>
      <c r="T326" s="17"/>
      <c r="U326" s="17"/>
      <c r="V326" s="17"/>
    </row>
    <row r="327" spans="2:22" x14ac:dyDescent="0.25">
      <c r="B327" s="17">
        <v>4305121370</v>
      </c>
      <c r="C327" s="17" t="s">
        <v>447</v>
      </c>
      <c r="D327" s="17">
        <v>47190</v>
      </c>
      <c r="E327" s="17" t="s">
        <v>137</v>
      </c>
      <c r="F327" s="17" t="s">
        <v>130</v>
      </c>
      <c r="G327" s="17">
        <v>2020</v>
      </c>
      <c r="H327" s="17">
        <v>0</v>
      </c>
      <c r="I327" s="17">
        <v>-20000</v>
      </c>
      <c r="J327" s="17">
        <v>-20000</v>
      </c>
      <c r="K327" s="17">
        <v>-20000</v>
      </c>
      <c r="L327" s="17">
        <v>-20000</v>
      </c>
      <c r="M327" s="17">
        <v>456014</v>
      </c>
      <c r="N327" s="17">
        <v>456014</v>
      </c>
      <c r="O327" s="17">
        <v>0</v>
      </c>
      <c r="P327" s="17"/>
      <c r="Q327" s="17"/>
      <c r="R327" s="17"/>
      <c r="S327" s="17"/>
      <c r="T327" s="17"/>
      <c r="U327" s="17"/>
      <c r="V327" s="17"/>
    </row>
    <row r="328" spans="2:22" x14ac:dyDescent="0.25">
      <c r="B328" s="17">
        <v>6401131030</v>
      </c>
      <c r="C328" s="17" t="s">
        <v>448</v>
      </c>
      <c r="D328" s="17">
        <v>47190</v>
      </c>
      <c r="E328" s="17" t="s">
        <v>137</v>
      </c>
      <c r="F328" s="17" t="s">
        <v>130</v>
      </c>
      <c r="G328" s="17">
        <v>2020</v>
      </c>
      <c r="H328" s="17">
        <v>0</v>
      </c>
      <c r="I328" s="17">
        <v>-41500</v>
      </c>
      <c r="J328" s="17">
        <v>-41500</v>
      </c>
      <c r="K328" s="17">
        <v>-41500</v>
      </c>
      <c r="L328" s="17">
        <v>-41500</v>
      </c>
      <c r="M328" s="17">
        <v>448407</v>
      </c>
      <c r="N328" s="17">
        <v>-1076018</v>
      </c>
      <c r="O328" s="17">
        <v>1524425</v>
      </c>
      <c r="P328" s="17"/>
      <c r="Q328" s="17"/>
      <c r="R328" s="17"/>
      <c r="S328" s="17"/>
      <c r="T328" s="17"/>
      <c r="U328" s="17"/>
      <c r="V328" s="17"/>
    </row>
    <row r="329" spans="2:22" x14ac:dyDescent="0.25">
      <c r="B329" s="17">
        <v>4208170370</v>
      </c>
      <c r="C329" s="17" t="s">
        <v>449</v>
      </c>
      <c r="D329" s="17">
        <v>47190</v>
      </c>
      <c r="E329" s="17" t="s">
        <v>137</v>
      </c>
      <c r="F329" s="17" t="s">
        <v>130</v>
      </c>
      <c r="G329" s="17">
        <v>2020</v>
      </c>
      <c r="H329" s="17">
        <v>0</v>
      </c>
      <c r="I329" s="17">
        <v>-17900</v>
      </c>
      <c r="J329" s="17">
        <v>-17900</v>
      </c>
      <c r="K329" s="17">
        <v>-17900</v>
      </c>
      <c r="L329" s="17">
        <v>-17900</v>
      </c>
      <c r="M329" s="17">
        <v>447500</v>
      </c>
      <c r="N329" s="17">
        <v>447500</v>
      </c>
      <c r="O329" s="17">
        <v>0</v>
      </c>
      <c r="P329" s="17"/>
      <c r="Q329" s="17"/>
      <c r="R329" s="17"/>
      <c r="S329" s="17"/>
      <c r="T329" s="17"/>
      <c r="U329" s="17"/>
      <c r="V329" s="17"/>
    </row>
    <row r="330" spans="2:22" x14ac:dyDescent="0.25">
      <c r="B330" s="17">
        <v>5606161980</v>
      </c>
      <c r="C330" s="17" t="s">
        <v>450</v>
      </c>
      <c r="D330" s="17">
        <v>47190</v>
      </c>
      <c r="E330" s="17" t="s">
        <v>137</v>
      </c>
      <c r="F330" s="17" t="s">
        <v>130</v>
      </c>
      <c r="G330" s="17">
        <v>2020</v>
      </c>
      <c r="H330" s="17">
        <v>0</v>
      </c>
      <c r="I330" s="17">
        <v>-17900</v>
      </c>
      <c r="J330" s="17">
        <v>-17900</v>
      </c>
      <c r="K330" s="17">
        <v>-17900</v>
      </c>
      <c r="L330" s="17">
        <v>-17900</v>
      </c>
      <c r="M330" s="17">
        <v>398266</v>
      </c>
      <c r="N330" s="17">
        <v>398266</v>
      </c>
      <c r="O330" s="17">
        <v>0</v>
      </c>
      <c r="P330" s="17"/>
      <c r="Q330" s="17"/>
      <c r="R330" s="17"/>
      <c r="S330" s="17"/>
      <c r="T330" s="17"/>
      <c r="U330" s="17"/>
      <c r="V330" s="17"/>
    </row>
    <row r="331" spans="2:22" x14ac:dyDescent="0.25">
      <c r="B331" s="17">
        <v>6312200960</v>
      </c>
      <c r="C331" s="17" t="s">
        <v>453</v>
      </c>
      <c r="D331" s="17">
        <v>47190</v>
      </c>
      <c r="E331" s="17" t="s">
        <v>137</v>
      </c>
      <c r="F331" s="17" t="s">
        <v>130</v>
      </c>
      <c r="G331" s="17">
        <v>2020</v>
      </c>
      <c r="H331" s="17">
        <v>0</v>
      </c>
      <c r="I331" s="17">
        <v>-131000</v>
      </c>
      <c r="J331" s="17">
        <v>-131000</v>
      </c>
      <c r="K331" s="17">
        <v>-131000</v>
      </c>
      <c r="L331" s="17">
        <v>-131000</v>
      </c>
      <c r="M331" s="17">
        <v>369000</v>
      </c>
      <c r="N331" s="17">
        <v>369000</v>
      </c>
      <c r="O331" s="17">
        <v>0</v>
      </c>
      <c r="P331" s="17"/>
      <c r="Q331" s="17"/>
      <c r="R331" s="17"/>
      <c r="S331" s="17"/>
      <c r="T331" s="17"/>
      <c r="U331" s="17"/>
      <c r="V331" s="17"/>
    </row>
    <row r="332" spans="2:22" x14ac:dyDescent="0.25">
      <c r="B332" s="17">
        <v>7101200130</v>
      </c>
      <c r="C332" s="17" t="s">
        <v>455</v>
      </c>
      <c r="D332" s="17">
        <v>47190</v>
      </c>
      <c r="E332" s="17" t="s">
        <v>137</v>
      </c>
      <c r="F332" s="17" t="s">
        <v>130</v>
      </c>
      <c r="G332" s="17">
        <v>2020</v>
      </c>
      <c r="H332" s="17">
        <v>0</v>
      </c>
      <c r="I332" s="17">
        <v>-131000</v>
      </c>
      <c r="J332" s="17">
        <v>-131000</v>
      </c>
      <c r="K332" s="17">
        <v>-131000</v>
      </c>
      <c r="L332" s="17">
        <v>-131000</v>
      </c>
      <c r="M332" s="17">
        <v>369000</v>
      </c>
      <c r="N332" s="17">
        <v>369000</v>
      </c>
      <c r="O332" s="17">
        <v>0</v>
      </c>
      <c r="P332" s="17"/>
      <c r="Q332" s="17"/>
      <c r="R332" s="17"/>
      <c r="S332" s="17"/>
      <c r="T332" s="17"/>
      <c r="U332" s="17"/>
      <c r="V332" s="17"/>
    </row>
    <row r="333" spans="2:22" x14ac:dyDescent="0.25">
      <c r="B333" s="17">
        <v>4911200100</v>
      </c>
      <c r="C333" s="17" t="s">
        <v>454</v>
      </c>
      <c r="D333" s="17">
        <v>47190</v>
      </c>
      <c r="E333" s="17" t="s">
        <v>137</v>
      </c>
      <c r="F333" s="17" t="s">
        <v>130</v>
      </c>
      <c r="G333" s="17">
        <v>2020</v>
      </c>
      <c r="H333" s="17">
        <v>0</v>
      </c>
      <c r="I333" s="17">
        <v>-131000</v>
      </c>
      <c r="J333" s="17">
        <v>-131000</v>
      </c>
      <c r="K333" s="17">
        <v>-131000</v>
      </c>
      <c r="L333" s="17">
        <v>-131000</v>
      </c>
      <c r="M333" s="17">
        <v>369000</v>
      </c>
      <c r="N333" s="17">
        <v>369000</v>
      </c>
      <c r="O333" s="17">
        <v>0</v>
      </c>
      <c r="P333" s="17"/>
      <c r="Q333" s="17"/>
      <c r="R333" s="17"/>
      <c r="S333" s="17"/>
      <c r="T333" s="17"/>
      <c r="U333" s="17"/>
      <c r="V333" s="17"/>
    </row>
    <row r="334" spans="2:22" x14ac:dyDescent="0.25">
      <c r="B334" s="17">
        <v>4912201390</v>
      </c>
      <c r="C334" s="17" t="s">
        <v>451</v>
      </c>
      <c r="D334" s="17">
        <v>47190</v>
      </c>
      <c r="E334" s="17" t="s">
        <v>137</v>
      </c>
      <c r="F334" s="17" t="s">
        <v>130</v>
      </c>
      <c r="G334" s="17">
        <v>2020</v>
      </c>
      <c r="H334" s="17">
        <v>0</v>
      </c>
      <c r="I334" s="17">
        <v>-131000</v>
      </c>
      <c r="J334" s="17">
        <v>-131000</v>
      </c>
      <c r="K334" s="17">
        <v>-131000</v>
      </c>
      <c r="L334" s="17">
        <v>-131000</v>
      </c>
      <c r="M334" s="17">
        <v>369000</v>
      </c>
      <c r="N334" s="17">
        <v>369000</v>
      </c>
      <c r="O334" s="17">
        <v>0</v>
      </c>
      <c r="P334" s="17"/>
      <c r="Q334" s="17"/>
      <c r="R334" s="17"/>
      <c r="S334" s="17"/>
      <c r="T334" s="17"/>
      <c r="U334" s="17"/>
      <c r="V334" s="17"/>
    </row>
    <row r="335" spans="2:22" x14ac:dyDescent="0.25">
      <c r="B335" s="17">
        <v>6812181140</v>
      </c>
      <c r="C335" s="17" t="s">
        <v>456</v>
      </c>
      <c r="D335" s="17">
        <v>47190</v>
      </c>
      <c r="E335" s="17" t="s">
        <v>137</v>
      </c>
      <c r="F335" s="17" t="s">
        <v>130</v>
      </c>
      <c r="G335" s="17">
        <v>2018</v>
      </c>
      <c r="H335" s="17">
        <v>0</v>
      </c>
      <c r="I335" s="17">
        <v>-131000</v>
      </c>
      <c r="J335" s="17">
        <v>-131000</v>
      </c>
      <c r="K335" s="17">
        <v>-131000</v>
      </c>
      <c r="L335" s="17">
        <v>-131000</v>
      </c>
      <c r="M335" s="17">
        <v>369000</v>
      </c>
      <c r="N335" s="17">
        <v>369000</v>
      </c>
      <c r="O335" s="17">
        <v>0</v>
      </c>
      <c r="P335" s="17"/>
      <c r="Q335" s="17"/>
      <c r="R335" s="17"/>
      <c r="S335" s="17"/>
      <c r="T335" s="17"/>
      <c r="U335" s="17"/>
      <c r="V335" s="17"/>
    </row>
    <row r="336" spans="2:22" x14ac:dyDescent="0.25">
      <c r="B336" s="17">
        <v>4212200770</v>
      </c>
      <c r="C336" s="17" t="s">
        <v>452</v>
      </c>
      <c r="D336" s="17">
        <v>47190</v>
      </c>
      <c r="E336" s="17" t="s">
        <v>137</v>
      </c>
      <c r="F336" s="17" t="s">
        <v>130</v>
      </c>
      <c r="G336" s="17">
        <v>2020</v>
      </c>
      <c r="H336" s="17">
        <v>0</v>
      </c>
      <c r="I336" s="17">
        <v>-133200</v>
      </c>
      <c r="J336" s="17">
        <v>-133200</v>
      </c>
      <c r="K336" s="17">
        <v>-133200</v>
      </c>
      <c r="L336" s="17">
        <v>-133212</v>
      </c>
      <c r="M336" s="17">
        <v>369000</v>
      </c>
      <c r="N336" s="17">
        <v>366788</v>
      </c>
      <c r="O336" s="17">
        <v>2212</v>
      </c>
      <c r="P336" s="17"/>
      <c r="Q336" s="17"/>
      <c r="R336" s="17"/>
      <c r="S336" s="17"/>
      <c r="T336" s="17"/>
      <c r="U336" s="17"/>
      <c r="V336" s="17"/>
    </row>
    <row r="337" spans="2:22" x14ac:dyDescent="0.25">
      <c r="B337" s="17">
        <v>5311190450</v>
      </c>
      <c r="C337" s="17" t="s">
        <v>457</v>
      </c>
      <c r="D337" s="17">
        <v>47190</v>
      </c>
      <c r="E337" s="17" t="s">
        <v>137</v>
      </c>
      <c r="F337" s="17" t="s">
        <v>130</v>
      </c>
      <c r="G337" s="17">
        <v>2020</v>
      </c>
      <c r="H337" s="17">
        <v>0</v>
      </c>
      <c r="I337" s="17">
        <v>-12</v>
      </c>
      <c r="J337" s="17">
        <v>-12</v>
      </c>
      <c r="K337" s="17">
        <v>-12</v>
      </c>
      <c r="L337" s="17">
        <v>-12</v>
      </c>
      <c r="M337" s="17">
        <v>368988</v>
      </c>
      <c r="N337" s="17">
        <v>368988</v>
      </c>
      <c r="O337" s="17">
        <v>0</v>
      </c>
      <c r="P337" s="17"/>
      <c r="Q337" s="17"/>
      <c r="R337" s="17"/>
      <c r="S337" s="17"/>
      <c r="T337" s="17"/>
      <c r="U337" s="17"/>
      <c r="V337" s="17"/>
    </row>
    <row r="338" spans="2:22" x14ac:dyDescent="0.25">
      <c r="B338" s="17">
        <v>4503190580</v>
      </c>
      <c r="C338" s="17" t="s">
        <v>459</v>
      </c>
      <c r="D338" s="17">
        <v>47190</v>
      </c>
      <c r="E338" s="17" t="s">
        <v>137</v>
      </c>
      <c r="F338" s="17" t="s">
        <v>130</v>
      </c>
      <c r="G338" s="17">
        <v>2020</v>
      </c>
      <c r="H338" s="17">
        <v>0</v>
      </c>
      <c r="I338" s="17">
        <v>-17900</v>
      </c>
      <c r="J338" s="17">
        <v>-17900</v>
      </c>
      <c r="K338" s="17">
        <v>-17900</v>
      </c>
      <c r="L338" s="17">
        <v>-17900</v>
      </c>
      <c r="M338" s="17">
        <v>351100</v>
      </c>
      <c r="N338" s="17">
        <v>351100</v>
      </c>
      <c r="O338" s="17">
        <v>0</v>
      </c>
      <c r="P338" s="17"/>
      <c r="Q338" s="17"/>
      <c r="R338" s="17"/>
      <c r="S338" s="17"/>
      <c r="T338" s="17"/>
      <c r="U338" s="17"/>
      <c r="V338" s="17"/>
    </row>
    <row r="339" spans="2:22" x14ac:dyDescent="0.25">
      <c r="B339" s="17">
        <v>4810190360</v>
      </c>
      <c r="C339" s="17" t="s">
        <v>458</v>
      </c>
      <c r="D339" s="17">
        <v>47190</v>
      </c>
      <c r="E339" s="17" t="s">
        <v>137</v>
      </c>
      <c r="F339" s="17" t="s">
        <v>130</v>
      </c>
      <c r="G339" s="17">
        <v>2020</v>
      </c>
      <c r="H339" s="17">
        <v>0</v>
      </c>
      <c r="I339" s="17">
        <v>-17900</v>
      </c>
      <c r="J339" s="17">
        <v>-17900</v>
      </c>
      <c r="K339" s="17">
        <v>-17900</v>
      </c>
      <c r="L339" s="17">
        <v>-17900</v>
      </c>
      <c r="M339" s="17">
        <v>351100</v>
      </c>
      <c r="N339" s="17">
        <v>351100</v>
      </c>
      <c r="O339" s="17">
        <v>0</v>
      </c>
      <c r="P339" s="17"/>
      <c r="Q339" s="17"/>
      <c r="R339" s="17"/>
      <c r="S339" s="17"/>
      <c r="T339" s="17"/>
      <c r="U339" s="17"/>
      <c r="V339" s="17"/>
    </row>
    <row r="340" spans="2:22" x14ac:dyDescent="0.25">
      <c r="B340" s="17">
        <v>5611200720</v>
      </c>
      <c r="C340" s="17" t="s">
        <v>460</v>
      </c>
      <c r="D340" s="17">
        <v>47190</v>
      </c>
      <c r="E340" s="17" t="s">
        <v>137</v>
      </c>
      <c r="F340" s="17" t="s">
        <v>130</v>
      </c>
      <c r="G340" s="17">
        <v>2020</v>
      </c>
      <c r="H340" s="17">
        <v>0</v>
      </c>
      <c r="I340" s="17">
        <v>-265940</v>
      </c>
      <c r="J340" s="17">
        <v>-265940</v>
      </c>
      <c r="K340" s="17">
        <v>-265940</v>
      </c>
      <c r="L340" s="17">
        <v>-265940</v>
      </c>
      <c r="M340" s="17">
        <v>349454</v>
      </c>
      <c r="N340" s="17">
        <v>234060</v>
      </c>
      <c r="O340" s="17">
        <v>115394</v>
      </c>
      <c r="P340" s="17"/>
      <c r="Q340" s="17"/>
      <c r="R340" s="17"/>
      <c r="S340" s="17"/>
      <c r="T340" s="17"/>
      <c r="U340" s="17"/>
      <c r="V340" s="17"/>
    </row>
    <row r="341" spans="2:22" x14ac:dyDescent="0.25">
      <c r="B341" s="17">
        <v>5905140980</v>
      </c>
      <c r="C341" s="17" t="s">
        <v>461</v>
      </c>
      <c r="D341" s="17">
        <v>47190</v>
      </c>
      <c r="E341" s="17" t="s">
        <v>137</v>
      </c>
      <c r="F341" s="17" t="s">
        <v>130</v>
      </c>
      <c r="G341" s="17">
        <v>2017</v>
      </c>
      <c r="H341" s="17">
        <v>0</v>
      </c>
      <c r="I341" s="17">
        <v>-18004</v>
      </c>
      <c r="J341" s="17">
        <v>-18004</v>
      </c>
      <c r="K341" s="17">
        <v>-18004</v>
      </c>
      <c r="L341" s="17">
        <v>-25511</v>
      </c>
      <c r="M341" s="17">
        <v>349294</v>
      </c>
      <c r="N341" s="17">
        <v>-1378763</v>
      </c>
      <c r="O341" s="17">
        <v>1728057</v>
      </c>
      <c r="P341" s="17">
        <v>-1202</v>
      </c>
      <c r="Q341" s="17"/>
      <c r="R341" s="17"/>
      <c r="S341" s="17"/>
      <c r="T341" s="17"/>
      <c r="U341" s="17"/>
      <c r="V341" s="17"/>
    </row>
    <row r="342" spans="2:22" x14ac:dyDescent="0.25">
      <c r="B342" s="17">
        <v>4507190800</v>
      </c>
      <c r="C342" s="17" t="s">
        <v>462</v>
      </c>
      <c r="D342" s="17">
        <v>47190</v>
      </c>
      <c r="E342" s="17" t="s">
        <v>137</v>
      </c>
      <c r="F342" s="17" t="s">
        <v>130</v>
      </c>
      <c r="G342" s="17">
        <v>2019</v>
      </c>
      <c r="H342" s="17">
        <v>0</v>
      </c>
      <c r="I342" s="17">
        <v>-178258</v>
      </c>
      <c r="J342" s="17">
        <v>-178258</v>
      </c>
      <c r="K342" s="17">
        <v>-178258</v>
      </c>
      <c r="L342" s="17">
        <v>-178177</v>
      </c>
      <c r="M342" s="17">
        <v>339723</v>
      </c>
      <c r="N342" s="17">
        <v>321823</v>
      </c>
      <c r="O342" s="17">
        <v>17900</v>
      </c>
      <c r="P342" s="17"/>
      <c r="Q342" s="17"/>
      <c r="R342" s="17"/>
      <c r="S342" s="17"/>
      <c r="T342" s="17"/>
      <c r="U342" s="17"/>
      <c r="V342" s="17"/>
    </row>
    <row r="343" spans="2:22" x14ac:dyDescent="0.25">
      <c r="B343" s="17">
        <v>4103061580</v>
      </c>
      <c r="C343" s="17" t="s">
        <v>463</v>
      </c>
      <c r="D343" s="17">
        <v>47190</v>
      </c>
      <c r="E343" s="17" t="s">
        <v>137</v>
      </c>
      <c r="F343" s="17" t="s">
        <v>130</v>
      </c>
      <c r="G343" s="17">
        <v>2020</v>
      </c>
      <c r="H343" s="17">
        <v>0</v>
      </c>
      <c r="I343" s="17">
        <v>-18300</v>
      </c>
      <c r="J343" s="17">
        <v>-18300</v>
      </c>
      <c r="K343" s="17">
        <v>-18300</v>
      </c>
      <c r="L343" s="17">
        <v>-18300</v>
      </c>
      <c r="M343" s="17">
        <v>339500</v>
      </c>
      <c r="N343" s="17">
        <v>321200</v>
      </c>
      <c r="O343" s="17">
        <v>18300</v>
      </c>
      <c r="P343" s="17"/>
      <c r="Q343" s="17"/>
      <c r="R343" s="17"/>
      <c r="S343" s="17"/>
      <c r="T343" s="17"/>
      <c r="U343" s="17"/>
      <c r="V343" s="17"/>
    </row>
    <row r="344" spans="2:22" x14ac:dyDescent="0.25">
      <c r="B344" s="17">
        <v>5812171450</v>
      </c>
      <c r="C344" s="17" t="s">
        <v>464</v>
      </c>
      <c r="D344" s="17">
        <v>47190</v>
      </c>
      <c r="E344" s="17" t="s">
        <v>137</v>
      </c>
      <c r="F344" s="17" t="s">
        <v>130</v>
      </c>
      <c r="G344" s="17">
        <v>2020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306915</v>
      </c>
      <c r="N344" s="17">
        <v>306915</v>
      </c>
      <c r="O344" s="17">
        <v>0</v>
      </c>
      <c r="P344" s="17"/>
      <c r="Q344" s="17"/>
      <c r="R344" s="17"/>
      <c r="S344" s="17"/>
      <c r="T344" s="17"/>
      <c r="U344" s="17"/>
      <c r="V344" s="17"/>
    </row>
    <row r="345" spans="2:22" x14ac:dyDescent="0.25">
      <c r="B345" s="17">
        <v>6302150990</v>
      </c>
      <c r="C345" s="17" t="s">
        <v>465</v>
      </c>
      <c r="D345" s="17">
        <v>47190</v>
      </c>
      <c r="E345" s="17" t="s">
        <v>137</v>
      </c>
      <c r="F345" s="17" t="s">
        <v>130</v>
      </c>
      <c r="G345" s="17">
        <v>2020</v>
      </c>
      <c r="H345" s="17">
        <v>0</v>
      </c>
      <c r="I345" s="17">
        <v>-17900</v>
      </c>
      <c r="J345" s="17">
        <v>-17900</v>
      </c>
      <c r="K345" s="17">
        <v>-17900</v>
      </c>
      <c r="L345" s="17">
        <v>-17900</v>
      </c>
      <c r="M345" s="17">
        <v>298541</v>
      </c>
      <c r="N345" s="17">
        <v>298541</v>
      </c>
      <c r="O345" s="17">
        <v>0</v>
      </c>
      <c r="P345" s="17"/>
      <c r="Q345" s="17"/>
      <c r="R345" s="17"/>
      <c r="S345" s="17"/>
      <c r="T345" s="17"/>
      <c r="U345" s="17"/>
      <c r="V345" s="17"/>
    </row>
    <row r="346" spans="2:22" x14ac:dyDescent="0.25">
      <c r="B346" s="17">
        <v>6912171240</v>
      </c>
      <c r="C346" s="17" t="s">
        <v>466</v>
      </c>
      <c r="D346" s="17">
        <v>47190</v>
      </c>
      <c r="E346" s="17" t="s">
        <v>137</v>
      </c>
      <c r="F346" s="17" t="s">
        <v>130</v>
      </c>
      <c r="G346" s="17">
        <v>2020</v>
      </c>
      <c r="H346" s="17">
        <v>0</v>
      </c>
      <c r="I346" s="17">
        <v>-617900</v>
      </c>
      <c r="J346" s="17">
        <v>-617900</v>
      </c>
      <c r="K346" s="17">
        <v>-617900</v>
      </c>
      <c r="L346" s="17">
        <v>-556911</v>
      </c>
      <c r="M346" s="17">
        <v>285322</v>
      </c>
      <c r="N346" s="17">
        <v>-10285554</v>
      </c>
      <c r="O346" s="17">
        <v>10570876</v>
      </c>
      <c r="P346" s="17"/>
      <c r="Q346" s="17"/>
      <c r="R346" s="17"/>
      <c r="S346" s="17"/>
      <c r="T346" s="17"/>
      <c r="U346" s="17"/>
      <c r="V346" s="17"/>
    </row>
    <row r="347" spans="2:22" x14ac:dyDescent="0.25">
      <c r="B347" s="17">
        <v>5202151230</v>
      </c>
      <c r="C347" s="17" t="s">
        <v>467</v>
      </c>
      <c r="D347" s="17">
        <v>47190</v>
      </c>
      <c r="E347" s="17" t="s">
        <v>137</v>
      </c>
      <c r="F347" s="17" t="s">
        <v>130</v>
      </c>
      <c r="G347" s="17">
        <v>2020</v>
      </c>
      <c r="H347" s="17">
        <v>0</v>
      </c>
      <c r="I347" s="17">
        <v>-21089</v>
      </c>
      <c r="J347" s="17">
        <v>-21089</v>
      </c>
      <c r="K347" s="17">
        <v>-21089</v>
      </c>
      <c r="L347" s="17">
        <v>-41893</v>
      </c>
      <c r="M347" s="17">
        <v>242465</v>
      </c>
      <c r="N347" s="17">
        <v>81266</v>
      </c>
      <c r="O347" s="17">
        <v>161199</v>
      </c>
      <c r="P347" s="17"/>
      <c r="Q347" s="17"/>
      <c r="R347" s="17"/>
      <c r="S347" s="17"/>
      <c r="T347" s="17"/>
      <c r="U347" s="17"/>
      <c r="V347" s="17"/>
    </row>
    <row r="348" spans="2:22" x14ac:dyDescent="0.25">
      <c r="B348" s="17">
        <v>5306122520</v>
      </c>
      <c r="C348" s="17" t="s">
        <v>468</v>
      </c>
      <c r="D348" s="17">
        <v>47190</v>
      </c>
      <c r="E348" s="17" t="s">
        <v>137</v>
      </c>
      <c r="F348" s="17" t="s">
        <v>130</v>
      </c>
      <c r="G348" s="17">
        <v>2020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230000</v>
      </c>
      <c r="N348" s="17">
        <v>-729284</v>
      </c>
      <c r="O348" s="17">
        <v>959284</v>
      </c>
      <c r="P348" s="17"/>
      <c r="Q348" s="17"/>
      <c r="R348" s="17"/>
      <c r="S348" s="17"/>
      <c r="T348" s="17"/>
      <c r="U348" s="17"/>
      <c r="V348" s="17"/>
    </row>
    <row r="349" spans="2:22" x14ac:dyDescent="0.25">
      <c r="B349" s="17">
        <v>4804200120</v>
      </c>
      <c r="C349" s="17" t="s">
        <v>469</v>
      </c>
      <c r="D349" s="17">
        <v>47190</v>
      </c>
      <c r="E349" s="17" t="s">
        <v>137</v>
      </c>
      <c r="F349" s="17" t="s">
        <v>130</v>
      </c>
      <c r="G349" s="17">
        <v>2020</v>
      </c>
      <c r="H349" s="17">
        <v>0</v>
      </c>
      <c r="I349" s="17">
        <v>-313423</v>
      </c>
      <c r="J349" s="17">
        <v>-313423</v>
      </c>
      <c r="K349" s="17">
        <v>-313423</v>
      </c>
      <c r="L349" s="17">
        <v>-313339</v>
      </c>
      <c r="M349" s="17">
        <v>217661</v>
      </c>
      <c r="N349" s="17">
        <v>217661</v>
      </c>
      <c r="O349" s="17">
        <v>0</v>
      </c>
      <c r="P349" s="17"/>
      <c r="Q349" s="17"/>
      <c r="R349" s="17"/>
      <c r="S349" s="17"/>
      <c r="T349" s="17"/>
      <c r="U349" s="17"/>
      <c r="V349" s="17"/>
    </row>
    <row r="350" spans="2:22" x14ac:dyDescent="0.25">
      <c r="B350" s="17">
        <v>6112050580</v>
      </c>
      <c r="C350" s="17" t="s">
        <v>470</v>
      </c>
      <c r="D350" s="17">
        <v>47190</v>
      </c>
      <c r="E350" s="17" t="s">
        <v>137</v>
      </c>
      <c r="F350" s="17" t="s">
        <v>130</v>
      </c>
      <c r="G350" s="17">
        <v>2020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206058</v>
      </c>
      <c r="N350" s="17">
        <v>206058</v>
      </c>
      <c r="O350" s="17">
        <v>0</v>
      </c>
      <c r="P350" s="17"/>
      <c r="Q350" s="17"/>
      <c r="R350" s="17"/>
      <c r="S350" s="17"/>
      <c r="T350" s="17"/>
      <c r="U350" s="17"/>
      <c r="V350" s="17"/>
    </row>
    <row r="351" spans="2:22" x14ac:dyDescent="0.25">
      <c r="B351" s="17">
        <v>6603140750</v>
      </c>
      <c r="C351" s="17" t="s">
        <v>471</v>
      </c>
      <c r="D351" s="17">
        <v>47190</v>
      </c>
      <c r="E351" s="17" t="s">
        <v>137</v>
      </c>
      <c r="F351" s="17" t="s">
        <v>130</v>
      </c>
      <c r="G351" s="17">
        <v>2020</v>
      </c>
      <c r="H351" s="17">
        <v>0</v>
      </c>
      <c r="I351" s="17">
        <v>-18300</v>
      </c>
      <c r="J351" s="17">
        <v>-18300</v>
      </c>
      <c r="K351" s="17">
        <v>-18300</v>
      </c>
      <c r="L351" s="17">
        <v>-18300</v>
      </c>
      <c r="M351" s="17">
        <v>191545</v>
      </c>
      <c r="N351" s="17">
        <v>155345</v>
      </c>
      <c r="O351" s="17">
        <v>36200</v>
      </c>
      <c r="P351" s="17">
        <v>0</v>
      </c>
      <c r="Q351" s="17">
        <v>0</v>
      </c>
      <c r="R351" s="17">
        <v>0</v>
      </c>
      <c r="S351" s="17"/>
      <c r="T351" s="17"/>
      <c r="U351" s="17"/>
      <c r="V351" s="17"/>
    </row>
    <row r="352" spans="2:22" x14ac:dyDescent="0.25">
      <c r="B352" s="17">
        <v>7010181760</v>
      </c>
      <c r="C352" s="17" t="s">
        <v>472</v>
      </c>
      <c r="D352" s="17">
        <v>47190</v>
      </c>
      <c r="E352" s="17" t="s">
        <v>137</v>
      </c>
      <c r="F352" s="17" t="s">
        <v>130</v>
      </c>
      <c r="G352" s="17">
        <v>2020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100580</v>
      </c>
      <c r="N352" s="17">
        <v>-2414684</v>
      </c>
      <c r="O352" s="17">
        <v>2515264</v>
      </c>
      <c r="P352" s="17"/>
      <c r="Q352" s="17"/>
      <c r="R352" s="17"/>
      <c r="S352" s="17"/>
      <c r="T352" s="17"/>
      <c r="U352" s="17"/>
      <c r="V352" s="17"/>
    </row>
    <row r="353" spans="2:22" x14ac:dyDescent="0.25">
      <c r="B353" s="17">
        <v>5211032050</v>
      </c>
      <c r="C353" s="17" t="s">
        <v>473</v>
      </c>
      <c r="D353" s="17">
        <v>47190</v>
      </c>
      <c r="E353" s="17" t="s">
        <v>137</v>
      </c>
      <c r="F353" s="17" t="s">
        <v>130</v>
      </c>
      <c r="G353" s="17">
        <v>2015</v>
      </c>
      <c r="H353" s="17">
        <v>0</v>
      </c>
      <c r="I353" s="17">
        <v>-18000</v>
      </c>
      <c r="J353" s="17">
        <v>-18000</v>
      </c>
      <c r="K353" s="17">
        <v>-18000</v>
      </c>
      <c r="L353" s="17">
        <v>-17000</v>
      </c>
      <c r="M353" s="17">
        <v>68000</v>
      </c>
      <c r="N353" s="17">
        <v>-55515000</v>
      </c>
      <c r="O353" s="17">
        <v>55583000</v>
      </c>
      <c r="P353" s="17">
        <v>-17000</v>
      </c>
      <c r="Q353" s="17"/>
      <c r="R353" s="17">
        <v>0</v>
      </c>
      <c r="S353" s="17"/>
      <c r="T353" s="17"/>
      <c r="U353" s="17"/>
      <c r="V353" s="17"/>
    </row>
    <row r="354" spans="2:22" x14ac:dyDescent="0.25">
      <c r="B354" s="17">
        <v>7103161710</v>
      </c>
      <c r="C354" s="17" t="s">
        <v>474</v>
      </c>
      <c r="D354" s="17">
        <v>47190</v>
      </c>
      <c r="E354" s="17" t="s">
        <v>137</v>
      </c>
      <c r="F354" s="17" t="s">
        <v>130</v>
      </c>
      <c r="G354" s="17">
        <v>2020</v>
      </c>
      <c r="H354" s="17">
        <v>0</v>
      </c>
      <c r="I354" s="17">
        <v>-19090</v>
      </c>
      <c r="J354" s="17">
        <v>-19090</v>
      </c>
      <c r="K354" s="17">
        <v>-19090</v>
      </c>
      <c r="L354" s="17">
        <v>-34087</v>
      </c>
      <c r="M354" s="17">
        <v>66313</v>
      </c>
      <c r="N354" s="17">
        <v>-3085026</v>
      </c>
      <c r="O354" s="17">
        <v>3151339</v>
      </c>
      <c r="P354" s="17"/>
      <c r="Q354" s="17"/>
      <c r="R354" s="17"/>
      <c r="S354" s="17"/>
      <c r="T354" s="17"/>
      <c r="U354" s="17"/>
      <c r="V354" s="17"/>
    </row>
    <row r="355" spans="2:22" x14ac:dyDescent="0.25">
      <c r="B355" s="17">
        <v>4702130940</v>
      </c>
      <c r="C355" s="17" t="s">
        <v>475</v>
      </c>
      <c r="D355" s="17">
        <v>47190</v>
      </c>
      <c r="E355" s="17" t="s">
        <v>137</v>
      </c>
      <c r="F355" s="17" t="s">
        <v>130</v>
      </c>
      <c r="G355" s="17">
        <v>2018</v>
      </c>
      <c r="H355" s="17">
        <v>0</v>
      </c>
      <c r="I355" s="17">
        <v>-17097</v>
      </c>
      <c r="J355" s="17">
        <v>-17097</v>
      </c>
      <c r="K355" s="17">
        <v>-17097</v>
      </c>
      <c r="L355" s="17">
        <v>-17641</v>
      </c>
      <c r="M355" s="17">
        <v>39122</v>
      </c>
      <c r="N355" s="17">
        <v>-655397</v>
      </c>
      <c r="O355" s="17">
        <v>694519</v>
      </c>
      <c r="P355" s="17"/>
      <c r="Q355" s="17"/>
      <c r="R355" s="17"/>
      <c r="S355" s="17"/>
      <c r="T355" s="17"/>
      <c r="U355" s="17"/>
      <c r="V355" s="17"/>
    </row>
    <row r="356" spans="2:22" x14ac:dyDescent="0.25">
      <c r="B356" s="17">
        <v>4707160370</v>
      </c>
      <c r="C356" s="17" t="s">
        <v>476</v>
      </c>
      <c r="D356" s="17">
        <v>47190</v>
      </c>
      <c r="E356" s="17" t="s">
        <v>137</v>
      </c>
      <c r="F356" s="17" t="s">
        <v>130</v>
      </c>
      <c r="G356" s="17">
        <v>2020</v>
      </c>
      <c r="H356" s="17">
        <v>0</v>
      </c>
      <c r="I356" s="17">
        <v>900662</v>
      </c>
      <c r="J356" s="17">
        <v>900662</v>
      </c>
      <c r="K356" s="17">
        <v>900662</v>
      </c>
      <c r="L356" s="17">
        <v>900673</v>
      </c>
      <c r="M356" s="17">
        <v>32723</v>
      </c>
      <c r="N356" s="17">
        <v>-3404653</v>
      </c>
      <c r="O356" s="17">
        <v>3437376</v>
      </c>
      <c r="P356" s="17"/>
      <c r="Q356" s="17"/>
      <c r="R356" s="17"/>
      <c r="S356" s="17"/>
      <c r="T356" s="17"/>
      <c r="U356" s="17"/>
      <c r="V356" s="17"/>
    </row>
    <row r="357" spans="2:22" x14ac:dyDescent="0.25">
      <c r="B357" s="17">
        <v>6102170520</v>
      </c>
      <c r="C357" s="17" t="s">
        <v>477</v>
      </c>
      <c r="D357" s="17">
        <v>47190</v>
      </c>
      <c r="E357" s="17" t="s">
        <v>137</v>
      </c>
      <c r="F357" s="17" t="s">
        <v>130</v>
      </c>
      <c r="G357" s="17">
        <v>2020</v>
      </c>
      <c r="H357" s="17">
        <v>0</v>
      </c>
      <c r="I357" s="17">
        <v>-18300</v>
      </c>
      <c r="J357" s="17">
        <v>-18300</v>
      </c>
      <c r="K357" s="17">
        <v>-18300</v>
      </c>
      <c r="L357" s="17">
        <v>-18300</v>
      </c>
      <c r="M357" s="17">
        <v>32476</v>
      </c>
      <c r="N357" s="17">
        <v>-21222</v>
      </c>
      <c r="O357" s="17">
        <v>53698</v>
      </c>
      <c r="P357" s="17"/>
      <c r="Q357" s="17"/>
      <c r="R357" s="17"/>
      <c r="S357" s="17"/>
      <c r="T357" s="17"/>
      <c r="U357" s="17"/>
      <c r="V357" s="17"/>
    </row>
    <row r="358" spans="2:22" x14ac:dyDescent="0.25">
      <c r="B358" s="17">
        <v>6711060910</v>
      </c>
      <c r="C358" s="17" t="s">
        <v>478</v>
      </c>
      <c r="D358" s="17">
        <v>47190</v>
      </c>
      <c r="E358" s="17" t="s">
        <v>137</v>
      </c>
      <c r="F358" s="17" t="s">
        <v>130</v>
      </c>
      <c r="G358" s="17">
        <v>2020</v>
      </c>
      <c r="H358" s="17">
        <v>0</v>
      </c>
      <c r="I358" s="17">
        <v>-17900</v>
      </c>
      <c r="J358" s="17">
        <v>-17900</v>
      </c>
      <c r="K358" s="17">
        <v>-17900</v>
      </c>
      <c r="L358" s="17">
        <v>-17892</v>
      </c>
      <c r="M358" s="17">
        <v>19289</v>
      </c>
      <c r="N358" s="17">
        <v>-38305</v>
      </c>
      <c r="O358" s="17">
        <v>57594</v>
      </c>
      <c r="P358" s="17"/>
      <c r="Q358" s="17"/>
      <c r="R358" s="17"/>
      <c r="S358" s="17"/>
      <c r="T358" s="17"/>
      <c r="U358" s="17"/>
      <c r="V358" s="17"/>
    </row>
    <row r="359" spans="2:22" x14ac:dyDescent="0.25">
      <c r="B359" s="17">
        <v>5411170830</v>
      </c>
      <c r="C359" s="17" t="s">
        <v>479</v>
      </c>
      <c r="D359" s="17">
        <v>47190</v>
      </c>
      <c r="E359" s="17" t="s">
        <v>137</v>
      </c>
      <c r="F359" s="17" t="s">
        <v>130</v>
      </c>
      <c r="G359" s="17">
        <v>2017</v>
      </c>
      <c r="H359" s="17">
        <v>0</v>
      </c>
      <c r="I359" s="17">
        <v>-89500</v>
      </c>
      <c r="J359" s="17">
        <v>-89500</v>
      </c>
      <c r="K359" s="17">
        <v>-89500</v>
      </c>
      <c r="L359" s="17">
        <v>-89500</v>
      </c>
      <c r="M359" s="17">
        <v>10500</v>
      </c>
      <c r="N359" s="17">
        <v>10500</v>
      </c>
      <c r="O359" s="17">
        <v>0</v>
      </c>
      <c r="P359" s="17"/>
      <c r="Q359" s="17"/>
      <c r="R359" s="17"/>
      <c r="S359" s="17"/>
      <c r="T359" s="17"/>
      <c r="U359" s="17"/>
      <c r="V359" s="17"/>
    </row>
    <row r="360" spans="2:22" x14ac:dyDescent="0.25">
      <c r="B360" s="17">
        <v>5103130380</v>
      </c>
      <c r="C360" s="17" t="s">
        <v>480</v>
      </c>
      <c r="D360" s="17">
        <v>47190</v>
      </c>
      <c r="E360" s="17" t="s">
        <v>137</v>
      </c>
      <c r="F360" s="17" t="s">
        <v>130</v>
      </c>
      <c r="G360" s="17">
        <v>2020</v>
      </c>
      <c r="H360" s="17">
        <v>0</v>
      </c>
      <c r="I360" s="17">
        <v>-289686</v>
      </c>
      <c r="J360" s="17">
        <v>-289686</v>
      </c>
      <c r="K360" s="17">
        <v>-289686</v>
      </c>
      <c r="L360" s="17">
        <v>-289686</v>
      </c>
      <c r="M360" s="17">
        <v>7001</v>
      </c>
      <c r="N360" s="17">
        <v>-940850</v>
      </c>
      <c r="O360" s="17">
        <v>947851</v>
      </c>
      <c r="P360" s="17"/>
      <c r="Q360" s="17"/>
      <c r="R360" s="17"/>
      <c r="S360" s="17"/>
      <c r="T360" s="17"/>
      <c r="U360" s="17"/>
      <c r="V360" s="17"/>
    </row>
    <row r="361" spans="2:22" x14ac:dyDescent="0.25">
      <c r="B361" s="17">
        <v>4804130830</v>
      </c>
      <c r="C361" s="17" t="s">
        <v>481</v>
      </c>
      <c r="D361" s="17">
        <v>47190</v>
      </c>
      <c r="E361" s="17" t="s">
        <v>137</v>
      </c>
      <c r="F361" s="17" t="s">
        <v>130</v>
      </c>
      <c r="G361" s="17">
        <v>2020</v>
      </c>
      <c r="H361" s="17">
        <v>0</v>
      </c>
      <c r="I361" s="17">
        <v>-17900</v>
      </c>
      <c r="J361" s="17">
        <v>-17900</v>
      </c>
      <c r="K361" s="17">
        <v>-17900</v>
      </c>
      <c r="L361" s="17">
        <v>-21394</v>
      </c>
      <c r="M361" s="17">
        <v>6616</v>
      </c>
      <c r="N361" s="17">
        <v>-13051130</v>
      </c>
      <c r="O361" s="17">
        <v>13057746</v>
      </c>
      <c r="P361" s="17"/>
      <c r="Q361" s="17"/>
      <c r="R361" s="17"/>
      <c r="S361" s="17"/>
      <c r="T361" s="17"/>
      <c r="U361" s="17"/>
      <c r="V361" s="17"/>
    </row>
    <row r="362" spans="2:22" x14ac:dyDescent="0.25">
      <c r="B362" s="17">
        <v>6606171400</v>
      </c>
      <c r="C362" s="17" t="s">
        <v>482</v>
      </c>
      <c r="D362" s="17">
        <v>47190</v>
      </c>
      <c r="E362" s="17" t="s">
        <v>137</v>
      </c>
      <c r="F362" s="17" t="s">
        <v>130</v>
      </c>
      <c r="G362" s="17">
        <v>2020</v>
      </c>
      <c r="H362" s="17">
        <v>0</v>
      </c>
      <c r="I362" s="17">
        <v>-851106</v>
      </c>
      <c r="J362" s="17">
        <v>-851106</v>
      </c>
      <c r="K362" s="17">
        <v>-851106</v>
      </c>
      <c r="L362" s="17">
        <v>-892375</v>
      </c>
      <c r="M362" s="17">
        <v>5155</v>
      </c>
      <c r="N362" s="17">
        <v>-522831</v>
      </c>
      <c r="O362" s="17">
        <v>527986</v>
      </c>
      <c r="P362" s="17"/>
      <c r="Q362" s="17"/>
      <c r="R362" s="17"/>
      <c r="S362" s="17"/>
      <c r="T362" s="17"/>
      <c r="U362" s="17"/>
      <c r="V362" s="17"/>
    </row>
    <row r="363" spans="2:22" x14ac:dyDescent="0.25">
      <c r="B363" s="17">
        <v>4711071150</v>
      </c>
      <c r="C363" s="17" t="s">
        <v>483</v>
      </c>
      <c r="D363" s="17">
        <v>47190</v>
      </c>
      <c r="E363" s="17" t="s">
        <v>137</v>
      </c>
      <c r="F363" s="17" t="s">
        <v>130</v>
      </c>
      <c r="G363" s="17">
        <v>2020</v>
      </c>
      <c r="H363" s="17">
        <v>0</v>
      </c>
      <c r="I363" s="17">
        <v>-17900</v>
      </c>
      <c r="J363" s="17">
        <v>-17900</v>
      </c>
      <c r="K363" s="17">
        <v>-17900</v>
      </c>
      <c r="L363" s="17">
        <v>-17898</v>
      </c>
      <c r="M363" s="17">
        <v>3312</v>
      </c>
      <c r="N363" s="17">
        <v>-398623</v>
      </c>
      <c r="O363" s="17">
        <v>401937</v>
      </c>
      <c r="P363" s="17"/>
      <c r="Q363" s="17"/>
      <c r="R363" s="17"/>
      <c r="S363" s="17"/>
      <c r="T363" s="17"/>
      <c r="U363" s="17"/>
      <c r="V363" s="17"/>
    </row>
    <row r="364" spans="2:22" x14ac:dyDescent="0.25">
      <c r="B364" s="17">
        <v>4807110680</v>
      </c>
      <c r="C364" s="17" t="s">
        <v>484</v>
      </c>
      <c r="D364" s="17">
        <v>47190</v>
      </c>
      <c r="E364" s="17" t="s">
        <v>137</v>
      </c>
      <c r="F364" s="17" t="s">
        <v>130</v>
      </c>
      <c r="G364" s="17">
        <v>2018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2529</v>
      </c>
      <c r="N364" s="17">
        <v>-9100090</v>
      </c>
      <c r="O364" s="17">
        <v>9102619</v>
      </c>
      <c r="P364" s="17"/>
      <c r="Q364" s="17"/>
      <c r="R364" s="17"/>
      <c r="S364" s="17"/>
      <c r="T364" s="17"/>
      <c r="U364" s="17"/>
      <c r="V364" s="17"/>
    </row>
    <row r="365" spans="2:22" x14ac:dyDescent="0.25">
      <c r="B365" s="17">
        <v>5206922829</v>
      </c>
      <c r="C365" s="17" t="s">
        <v>485</v>
      </c>
      <c r="D365" s="17">
        <v>47190</v>
      </c>
      <c r="E365" s="17" t="s">
        <v>137</v>
      </c>
      <c r="F365" s="17" t="s">
        <v>130</v>
      </c>
      <c r="G365" s="17">
        <v>2020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2457</v>
      </c>
      <c r="N365" s="17">
        <v>-3222519</v>
      </c>
      <c r="O365" s="17">
        <v>3224976</v>
      </c>
      <c r="P365" s="17"/>
      <c r="Q365" s="17"/>
      <c r="R365" s="17"/>
      <c r="S365" s="17"/>
      <c r="T365" s="17"/>
      <c r="U365" s="17"/>
      <c r="V365" s="17"/>
    </row>
    <row r="366" spans="2:22" x14ac:dyDescent="0.25">
      <c r="B366" s="17">
        <v>5401150790</v>
      </c>
      <c r="C366" s="17" t="s">
        <v>486</v>
      </c>
      <c r="D366" s="17">
        <v>47190</v>
      </c>
      <c r="E366" s="17" t="s">
        <v>137</v>
      </c>
      <c r="F366" s="17" t="s">
        <v>130</v>
      </c>
      <c r="G366" s="17">
        <v>2020</v>
      </c>
      <c r="H366" s="17">
        <v>0</v>
      </c>
      <c r="I366" s="17">
        <v>-17900</v>
      </c>
      <c r="J366" s="17">
        <v>-17900</v>
      </c>
      <c r="K366" s="17">
        <v>-17900</v>
      </c>
      <c r="L366" s="17">
        <v>-18520</v>
      </c>
      <c r="M366" s="17">
        <v>2415</v>
      </c>
      <c r="N366" s="17">
        <v>-5177272</v>
      </c>
      <c r="O366" s="17">
        <v>5179687</v>
      </c>
      <c r="P366" s="17"/>
      <c r="Q366" s="17"/>
      <c r="R366" s="17"/>
      <c r="S366" s="17"/>
      <c r="T366" s="17"/>
      <c r="U366" s="17"/>
      <c r="V366" s="17"/>
    </row>
    <row r="367" spans="2:22" x14ac:dyDescent="0.25">
      <c r="B367" s="17">
        <v>6108141150</v>
      </c>
      <c r="C367" s="17" t="s">
        <v>487</v>
      </c>
      <c r="D367" s="17">
        <v>47190</v>
      </c>
      <c r="E367" s="17" t="s">
        <v>137</v>
      </c>
      <c r="F367" s="17" t="s">
        <v>130</v>
      </c>
      <c r="G367" s="17">
        <v>2020</v>
      </c>
      <c r="H367" s="17">
        <v>0</v>
      </c>
      <c r="I367" s="17">
        <v>-17900</v>
      </c>
      <c r="J367" s="17">
        <v>-17900</v>
      </c>
      <c r="K367" s="17">
        <v>-17900</v>
      </c>
      <c r="L367" s="17">
        <v>-17900</v>
      </c>
      <c r="M367" s="17">
        <v>2101</v>
      </c>
      <c r="N367" s="17">
        <v>-1393599</v>
      </c>
      <c r="O367" s="17">
        <v>1395700</v>
      </c>
      <c r="P367" s="17"/>
      <c r="Q367" s="17"/>
      <c r="R367" s="17"/>
      <c r="S367" s="17"/>
      <c r="T367" s="17"/>
      <c r="U367" s="17"/>
      <c r="V367" s="17"/>
    </row>
    <row r="368" spans="2:22" x14ac:dyDescent="0.25">
      <c r="B368" s="17">
        <v>5709962159</v>
      </c>
      <c r="C368" s="17" t="s">
        <v>488</v>
      </c>
      <c r="D368" s="17">
        <v>47190</v>
      </c>
      <c r="E368" s="17" t="s">
        <v>137</v>
      </c>
      <c r="F368" s="17" t="s">
        <v>130</v>
      </c>
      <c r="G368" s="17">
        <v>2020</v>
      </c>
      <c r="H368" s="17">
        <v>0</v>
      </c>
      <c r="I368" s="17">
        <v>-2379833</v>
      </c>
      <c r="J368" s="17">
        <v>-2379833</v>
      </c>
      <c r="K368" s="17">
        <v>-2379833</v>
      </c>
      <c r="L368" s="17">
        <v>-2416487</v>
      </c>
      <c r="M368" s="17">
        <v>684</v>
      </c>
      <c r="N368" s="17">
        <v>-12612034</v>
      </c>
      <c r="O368" s="17">
        <v>12612718</v>
      </c>
      <c r="P368" s="17"/>
      <c r="Q368" s="17"/>
      <c r="R368" s="17"/>
      <c r="S368" s="17"/>
      <c r="T368" s="17"/>
      <c r="U368" s="17"/>
      <c r="V368" s="17"/>
    </row>
    <row r="369" spans="2:22" x14ac:dyDescent="0.25">
      <c r="B369" s="17">
        <v>5212023510</v>
      </c>
      <c r="C369" s="17" t="s">
        <v>489</v>
      </c>
      <c r="D369" s="17">
        <v>47190</v>
      </c>
      <c r="E369" s="17" t="s">
        <v>137</v>
      </c>
      <c r="F369" s="17" t="s">
        <v>130</v>
      </c>
      <c r="G369" s="17">
        <v>2015</v>
      </c>
      <c r="H369" s="17">
        <v>0</v>
      </c>
      <c r="I369" s="17">
        <v>-17800</v>
      </c>
      <c r="J369" s="17">
        <v>-17800</v>
      </c>
      <c r="K369" s="17">
        <v>-17800</v>
      </c>
      <c r="L369" s="17">
        <v>-7013570</v>
      </c>
      <c r="M369" s="17">
        <v>168</v>
      </c>
      <c r="N369" s="17">
        <v>-122843212</v>
      </c>
      <c r="O369" s="17">
        <v>122843380</v>
      </c>
      <c r="P369" s="17">
        <v>-7182649</v>
      </c>
      <c r="Q369" s="17">
        <v>0</v>
      </c>
      <c r="R369" s="17">
        <v>7182649</v>
      </c>
      <c r="S369" s="17"/>
      <c r="T369" s="17"/>
      <c r="U369" s="17"/>
      <c r="V369" s="17"/>
    </row>
    <row r="370" spans="2:22" x14ac:dyDescent="0.25">
      <c r="B370" s="17">
        <v>5608060940</v>
      </c>
      <c r="C370" s="17" t="s">
        <v>490</v>
      </c>
      <c r="D370" s="17">
        <v>47190</v>
      </c>
      <c r="E370" s="17" t="s">
        <v>137</v>
      </c>
      <c r="F370" s="17" t="s">
        <v>130</v>
      </c>
      <c r="G370" s="17">
        <v>2020</v>
      </c>
      <c r="H370" s="17">
        <v>0</v>
      </c>
      <c r="I370" s="17">
        <v>-17900</v>
      </c>
      <c r="J370" s="17">
        <v>-17900</v>
      </c>
      <c r="K370" s="17">
        <v>-17900</v>
      </c>
      <c r="L370" s="17">
        <v>-17898</v>
      </c>
      <c r="M370" s="17">
        <v>36</v>
      </c>
      <c r="N370" s="17">
        <v>-4149250</v>
      </c>
      <c r="O370" s="17">
        <v>4149286</v>
      </c>
      <c r="P370" s="17"/>
      <c r="Q370" s="17"/>
      <c r="R370" s="17"/>
      <c r="S370" s="17"/>
      <c r="T370" s="17"/>
      <c r="U370" s="17"/>
      <c r="V370" s="17"/>
    </row>
    <row r="371" spans="2:22" x14ac:dyDescent="0.25">
      <c r="B371" s="17">
        <v>5905140200</v>
      </c>
      <c r="C371" s="17" t="s">
        <v>491</v>
      </c>
      <c r="D371" s="17">
        <v>47190</v>
      </c>
      <c r="E371" s="17" t="s">
        <v>137</v>
      </c>
      <c r="F371" s="17" t="s">
        <v>130</v>
      </c>
      <c r="G371" s="17">
        <v>2020</v>
      </c>
      <c r="H371" s="17">
        <v>0</v>
      </c>
      <c r="I371" s="17">
        <v>-79640</v>
      </c>
      <c r="J371" s="17">
        <v>-79640</v>
      </c>
      <c r="K371" s="17">
        <v>-79640</v>
      </c>
      <c r="L371" s="17">
        <v>-79834</v>
      </c>
      <c r="M371" s="17">
        <v>1</v>
      </c>
      <c r="N371" s="17">
        <v>-6496178</v>
      </c>
      <c r="O371" s="17">
        <v>6496179</v>
      </c>
      <c r="P371" s="17"/>
      <c r="Q371" s="17"/>
      <c r="R371" s="17"/>
      <c r="S371" s="17"/>
      <c r="T371" s="17"/>
      <c r="U371" s="17"/>
      <c r="V371" s="17"/>
    </row>
    <row r="372" spans="2:22" x14ac:dyDescent="0.25">
      <c r="B372" s="17">
        <v>5509160960</v>
      </c>
      <c r="C372" s="17" t="s">
        <v>508</v>
      </c>
      <c r="D372" s="17">
        <v>47190</v>
      </c>
      <c r="E372" s="17" t="s">
        <v>137</v>
      </c>
      <c r="F372" s="17" t="s">
        <v>130</v>
      </c>
      <c r="G372" s="17">
        <v>2020</v>
      </c>
      <c r="H372" s="17">
        <v>0</v>
      </c>
      <c r="I372" s="17">
        <v>-100545</v>
      </c>
      <c r="J372" s="17">
        <v>-100545</v>
      </c>
      <c r="K372" s="17">
        <v>-100545</v>
      </c>
      <c r="L372" s="17">
        <v>-100545</v>
      </c>
      <c r="M372" s="17">
        <v>0</v>
      </c>
      <c r="N372" s="17">
        <v>-38196</v>
      </c>
      <c r="O372" s="17">
        <v>38196</v>
      </c>
      <c r="P372" s="17"/>
      <c r="Q372" s="17"/>
      <c r="R372" s="17"/>
      <c r="S372" s="17"/>
      <c r="T372" s="17"/>
      <c r="U372" s="17"/>
      <c r="V372" s="17"/>
    </row>
    <row r="373" spans="2:22" x14ac:dyDescent="0.25">
      <c r="B373" s="17">
        <v>4110150250</v>
      </c>
      <c r="C373" s="17" t="s">
        <v>492</v>
      </c>
      <c r="D373" s="17">
        <v>47190</v>
      </c>
      <c r="E373" s="17" t="s">
        <v>137</v>
      </c>
      <c r="F373" s="17" t="s">
        <v>130</v>
      </c>
      <c r="G373" s="17">
        <v>2020</v>
      </c>
      <c r="H373" s="17">
        <v>0</v>
      </c>
      <c r="I373" s="17">
        <v>-17900</v>
      </c>
      <c r="J373" s="17">
        <v>-17900</v>
      </c>
      <c r="K373" s="17">
        <v>-17900</v>
      </c>
      <c r="L373" s="17">
        <v>-17900</v>
      </c>
      <c r="M373" s="17">
        <v>0</v>
      </c>
      <c r="N373" s="17">
        <v>-763859</v>
      </c>
      <c r="O373" s="17">
        <v>763859</v>
      </c>
      <c r="P373" s="17"/>
      <c r="Q373" s="17"/>
      <c r="R373" s="17"/>
      <c r="S373" s="17"/>
      <c r="T373" s="17"/>
      <c r="U373" s="17"/>
      <c r="V373" s="17"/>
    </row>
    <row r="374" spans="2:22" x14ac:dyDescent="0.25">
      <c r="B374" s="17">
        <v>4209130360</v>
      </c>
      <c r="C374" s="17" t="s">
        <v>494</v>
      </c>
      <c r="D374" s="17">
        <v>47190</v>
      </c>
      <c r="E374" s="17" t="s">
        <v>137</v>
      </c>
      <c r="F374" s="17" t="s">
        <v>130</v>
      </c>
      <c r="G374" s="17">
        <v>2020</v>
      </c>
      <c r="H374" s="17">
        <v>0</v>
      </c>
      <c r="I374" s="17">
        <v>0</v>
      </c>
      <c r="J374" s="17">
        <v>0</v>
      </c>
      <c r="K374" s="17">
        <v>0</v>
      </c>
      <c r="L374" s="17">
        <v>-17900</v>
      </c>
      <c r="M374" s="17">
        <v>0</v>
      </c>
      <c r="N374" s="17">
        <v>-2365889</v>
      </c>
      <c r="O374" s="17">
        <v>2365889</v>
      </c>
      <c r="P374" s="17"/>
      <c r="Q374" s="17"/>
      <c r="R374" s="17"/>
      <c r="S374" s="17"/>
      <c r="T374" s="17"/>
      <c r="U374" s="17"/>
      <c r="V374" s="17"/>
    </row>
    <row r="375" spans="2:22" x14ac:dyDescent="0.25">
      <c r="B375" s="17">
        <v>4507100590</v>
      </c>
      <c r="C375" s="17" t="s">
        <v>500</v>
      </c>
      <c r="D375" s="17">
        <v>47190</v>
      </c>
      <c r="E375" s="17" t="s">
        <v>137</v>
      </c>
      <c r="F375" s="17" t="s">
        <v>130</v>
      </c>
      <c r="G375" s="17">
        <v>2018</v>
      </c>
      <c r="H375" s="17">
        <v>0</v>
      </c>
      <c r="I375" s="17">
        <v>0</v>
      </c>
      <c r="J375" s="17">
        <v>0</v>
      </c>
      <c r="K375" s="17">
        <v>0</v>
      </c>
      <c r="L375" s="17">
        <v>-17500</v>
      </c>
      <c r="M375" s="17">
        <v>0</v>
      </c>
      <c r="N375" s="17">
        <v>-6268080</v>
      </c>
      <c r="O375" s="17">
        <v>6268080</v>
      </c>
      <c r="P375" s="17"/>
      <c r="Q375" s="17"/>
      <c r="R375" s="17"/>
      <c r="S375" s="17"/>
      <c r="T375" s="17"/>
      <c r="U375" s="17"/>
      <c r="V375" s="17"/>
    </row>
    <row r="376" spans="2:22" x14ac:dyDescent="0.25">
      <c r="B376" s="17">
        <v>5802150760</v>
      </c>
      <c r="C376" s="17" t="s">
        <v>505</v>
      </c>
      <c r="D376" s="17">
        <v>47190</v>
      </c>
      <c r="E376" s="17" t="s">
        <v>137</v>
      </c>
      <c r="F376" s="17" t="s">
        <v>130</v>
      </c>
      <c r="G376" s="17">
        <v>2020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-1436056</v>
      </c>
      <c r="O376" s="17">
        <v>1436056</v>
      </c>
      <c r="P376" s="17"/>
      <c r="Q376" s="17"/>
      <c r="R376" s="17"/>
      <c r="S376" s="17"/>
      <c r="T376" s="17"/>
      <c r="U376" s="17"/>
      <c r="V376" s="17"/>
    </row>
    <row r="377" spans="2:22" x14ac:dyDescent="0.25">
      <c r="B377" s="17">
        <v>6903060500</v>
      </c>
      <c r="C377" s="17" t="s">
        <v>507</v>
      </c>
      <c r="D377" s="17">
        <v>47190</v>
      </c>
      <c r="E377" s="17" t="s">
        <v>137</v>
      </c>
      <c r="F377" s="17" t="s">
        <v>130</v>
      </c>
      <c r="G377" s="17">
        <v>2020</v>
      </c>
      <c r="H377" s="17">
        <v>0</v>
      </c>
      <c r="I377" s="17">
        <v>-32540640</v>
      </c>
      <c r="J377" s="17">
        <v>-32540640</v>
      </c>
      <c r="K377" s="17">
        <v>-32540640</v>
      </c>
      <c r="L377" s="17">
        <v>-32540640</v>
      </c>
      <c r="M377" s="17">
        <v>0</v>
      </c>
      <c r="N377" s="17">
        <v>-42188672</v>
      </c>
      <c r="O377" s="17">
        <v>42188672</v>
      </c>
      <c r="P377" s="17"/>
      <c r="Q377" s="17"/>
      <c r="R377" s="17"/>
      <c r="S377" s="17"/>
      <c r="T377" s="17"/>
      <c r="U377" s="17"/>
      <c r="V377" s="17"/>
    </row>
    <row r="378" spans="2:22" x14ac:dyDescent="0.25">
      <c r="B378" s="17">
        <v>4709120220</v>
      </c>
      <c r="C378" s="17" t="s">
        <v>497</v>
      </c>
      <c r="D378" s="17">
        <v>47190</v>
      </c>
      <c r="E378" s="17" t="s">
        <v>137</v>
      </c>
      <c r="F378" s="17" t="s">
        <v>130</v>
      </c>
      <c r="G378" s="17">
        <v>2020</v>
      </c>
      <c r="H378" s="17">
        <v>0</v>
      </c>
      <c r="I378" s="17">
        <v>0</v>
      </c>
      <c r="J378" s="17">
        <v>0</v>
      </c>
      <c r="K378" s="17">
        <v>0</v>
      </c>
      <c r="L378" s="17">
        <v>-17900</v>
      </c>
      <c r="M378" s="17">
        <v>0</v>
      </c>
      <c r="N378" s="17">
        <v>-5777534</v>
      </c>
      <c r="O378" s="17">
        <v>5777534</v>
      </c>
      <c r="P378" s="17"/>
      <c r="Q378" s="17"/>
      <c r="R378" s="17"/>
      <c r="S378" s="17"/>
      <c r="T378" s="17"/>
      <c r="U378" s="17"/>
      <c r="V378" s="17"/>
    </row>
    <row r="379" spans="2:22" x14ac:dyDescent="0.25">
      <c r="B379" s="17">
        <v>4407340149</v>
      </c>
      <c r="C379" s="17" t="s">
        <v>498</v>
      </c>
      <c r="D379" s="17">
        <v>47190</v>
      </c>
      <c r="E379" s="17" t="s">
        <v>137</v>
      </c>
      <c r="F379" s="17" t="s">
        <v>130</v>
      </c>
      <c r="G379" s="17">
        <v>2020</v>
      </c>
      <c r="H379" s="17">
        <v>0</v>
      </c>
      <c r="I379" s="17">
        <v>-17900</v>
      </c>
      <c r="J379" s="17">
        <v>-17900</v>
      </c>
      <c r="K379" s="17">
        <v>-17900</v>
      </c>
      <c r="L379" s="17">
        <v>-17900</v>
      </c>
      <c r="M379" s="17">
        <v>0</v>
      </c>
      <c r="N379" s="17">
        <v>-85700</v>
      </c>
      <c r="O379" s="17">
        <v>85700</v>
      </c>
      <c r="P379" s="17"/>
      <c r="Q379" s="17"/>
      <c r="R379" s="17"/>
      <c r="S379" s="17"/>
      <c r="T379" s="17"/>
      <c r="U379" s="17"/>
      <c r="V379" s="17"/>
    </row>
    <row r="380" spans="2:22" x14ac:dyDescent="0.25">
      <c r="B380" s="17">
        <v>4805072740</v>
      </c>
      <c r="C380" s="17" t="s">
        <v>501</v>
      </c>
      <c r="D380" s="17">
        <v>47190</v>
      </c>
      <c r="E380" s="17" t="s">
        <v>137</v>
      </c>
      <c r="F380" s="17" t="s">
        <v>130</v>
      </c>
      <c r="G380" s="17">
        <v>2020</v>
      </c>
      <c r="H380" s="17">
        <v>0</v>
      </c>
      <c r="I380" s="17">
        <v>0</v>
      </c>
      <c r="J380" s="17">
        <v>0</v>
      </c>
      <c r="K380" s="17">
        <v>0</v>
      </c>
      <c r="L380" s="17">
        <v>-17900</v>
      </c>
      <c r="M380" s="17">
        <v>0</v>
      </c>
      <c r="N380" s="17">
        <v>-577081</v>
      </c>
      <c r="O380" s="17">
        <v>577081</v>
      </c>
      <c r="P380" s="17"/>
      <c r="Q380" s="17"/>
      <c r="R380" s="17"/>
      <c r="S380" s="17"/>
      <c r="T380" s="17"/>
      <c r="U380" s="17"/>
      <c r="V380" s="17"/>
    </row>
    <row r="381" spans="2:22" x14ac:dyDescent="0.25">
      <c r="B381" s="17">
        <v>6306050240</v>
      </c>
      <c r="C381" s="17" t="s">
        <v>502</v>
      </c>
      <c r="D381" s="17">
        <v>47190</v>
      </c>
      <c r="E381" s="17" t="s">
        <v>137</v>
      </c>
      <c r="F381" s="17" t="s">
        <v>130</v>
      </c>
      <c r="G381" s="17">
        <v>2020</v>
      </c>
      <c r="H381" s="17">
        <v>0</v>
      </c>
      <c r="I381" s="17">
        <v>-54728</v>
      </c>
      <c r="J381" s="17">
        <v>-54728</v>
      </c>
      <c r="K381" s="17">
        <v>-54728</v>
      </c>
      <c r="L381" s="17">
        <v>-54730</v>
      </c>
      <c r="M381" s="17">
        <v>0</v>
      </c>
      <c r="N381" s="17">
        <v>-6502318</v>
      </c>
      <c r="O381" s="17">
        <v>6502318</v>
      </c>
      <c r="P381" s="17"/>
      <c r="Q381" s="17"/>
      <c r="R381" s="17"/>
      <c r="S381" s="17"/>
      <c r="T381" s="17"/>
      <c r="U381" s="17"/>
      <c r="V381" s="17"/>
    </row>
    <row r="382" spans="2:22" x14ac:dyDescent="0.25">
      <c r="B382" s="17">
        <v>6002152210</v>
      </c>
      <c r="C382" s="17" t="s">
        <v>512</v>
      </c>
      <c r="D382" s="17">
        <v>47190</v>
      </c>
      <c r="E382" s="17" t="s">
        <v>137</v>
      </c>
      <c r="F382" s="17" t="s">
        <v>130</v>
      </c>
      <c r="G382" s="17">
        <v>2020</v>
      </c>
      <c r="H382" s="17">
        <v>0</v>
      </c>
      <c r="I382" s="17">
        <v>-17900</v>
      </c>
      <c r="J382" s="17">
        <v>-17900</v>
      </c>
      <c r="K382" s="17">
        <v>-17900</v>
      </c>
      <c r="L382" s="17">
        <v>-17900</v>
      </c>
      <c r="M382" s="17">
        <v>0</v>
      </c>
      <c r="N382" s="17">
        <v>-1118566</v>
      </c>
      <c r="O382" s="17">
        <v>1118566</v>
      </c>
      <c r="P382" s="17"/>
      <c r="Q382" s="17"/>
      <c r="R382" s="17"/>
      <c r="S382" s="17"/>
      <c r="T382" s="17"/>
      <c r="U382" s="17"/>
      <c r="V382" s="17"/>
    </row>
    <row r="383" spans="2:22" x14ac:dyDescent="0.25">
      <c r="B383" s="17">
        <v>5008070670</v>
      </c>
      <c r="C383" s="17" t="s">
        <v>503</v>
      </c>
      <c r="D383" s="17">
        <v>47190</v>
      </c>
      <c r="E383" s="17" t="s">
        <v>137</v>
      </c>
      <c r="F383" s="17" t="s">
        <v>130</v>
      </c>
      <c r="G383" s="17">
        <v>2019</v>
      </c>
      <c r="H383" s="17">
        <v>0</v>
      </c>
      <c r="I383" s="17">
        <v>-17500</v>
      </c>
      <c r="J383" s="17">
        <v>-17500</v>
      </c>
      <c r="K383" s="17">
        <v>-17500</v>
      </c>
      <c r="L383" s="17">
        <v>-26590</v>
      </c>
      <c r="M383" s="17">
        <v>0</v>
      </c>
      <c r="N383" s="17">
        <v>0</v>
      </c>
      <c r="O383" s="17">
        <v>0</v>
      </c>
      <c r="P383" s="17"/>
      <c r="Q383" s="17"/>
      <c r="R383" s="17"/>
      <c r="S383" s="17"/>
      <c r="T383" s="17"/>
      <c r="U383" s="17"/>
      <c r="V383" s="17"/>
    </row>
    <row r="384" spans="2:22" x14ac:dyDescent="0.25">
      <c r="B384" s="17">
        <v>5812032250</v>
      </c>
      <c r="C384" s="17" t="s">
        <v>511</v>
      </c>
      <c r="D384" s="17">
        <v>47190</v>
      </c>
      <c r="E384" s="17" t="s">
        <v>137</v>
      </c>
      <c r="F384" s="17" t="s">
        <v>130</v>
      </c>
      <c r="G384" s="17">
        <v>2020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  <c r="N384" s="17">
        <v>-3413235</v>
      </c>
      <c r="O384" s="17">
        <v>3413235</v>
      </c>
      <c r="P384" s="17"/>
      <c r="Q384" s="17"/>
      <c r="R384" s="17"/>
      <c r="S384" s="17"/>
      <c r="T384" s="17"/>
      <c r="U384" s="17"/>
      <c r="V384" s="17"/>
    </row>
    <row r="385" spans="2:22" x14ac:dyDescent="0.25">
      <c r="B385" s="17">
        <v>5102043520</v>
      </c>
      <c r="C385" s="17" t="s">
        <v>509</v>
      </c>
      <c r="D385" s="17">
        <v>47190</v>
      </c>
      <c r="E385" s="17" t="s">
        <v>137</v>
      </c>
      <c r="F385" s="17" t="s">
        <v>130</v>
      </c>
      <c r="G385" s="17">
        <v>2020</v>
      </c>
      <c r="H385" s="17">
        <v>0</v>
      </c>
      <c r="I385" s="17">
        <v>0</v>
      </c>
      <c r="J385" s="17">
        <v>0</v>
      </c>
      <c r="K385" s="17">
        <v>0</v>
      </c>
      <c r="L385" s="17">
        <v>-17900</v>
      </c>
      <c r="M385" s="17">
        <v>0</v>
      </c>
      <c r="N385" s="17">
        <v>-16428090</v>
      </c>
      <c r="O385" s="17">
        <v>16428090</v>
      </c>
      <c r="P385" s="17"/>
      <c r="Q385" s="17"/>
      <c r="R385" s="17"/>
      <c r="S385" s="17"/>
      <c r="T385" s="17"/>
      <c r="U385" s="17"/>
      <c r="V385" s="17"/>
    </row>
    <row r="386" spans="2:22" x14ac:dyDescent="0.25">
      <c r="B386" s="17">
        <v>6803172400</v>
      </c>
      <c r="C386" s="17" t="s">
        <v>496</v>
      </c>
      <c r="D386" s="17">
        <v>47190</v>
      </c>
      <c r="E386" s="17" t="s">
        <v>137</v>
      </c>
      <c r="F386" s="17" t="s">
        <v>130</v>
      </c>
      <c r="G386" s="17">
        <v>2019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17">
        <v>0</v>
      </c>
      <c r="P386" s="17"/>
      <c r="Q386" s="17"/>
      <c r="R386" s="17"/>
      <c r="S386" s="17"/>
      <c r="T386" s="17"/>
      <c r="U386" s="17"/>
      <c r="V386" s="17"/>
    </row>
    <row r="387" spans="2:22" x14ac:dyDescent="0.25">
      <c r="B387" s="17">
        <v>7101140990</v>
      </c>
      <c r="C387" s="17" t="s">
        <v>493</v>
      </c>
      <c r="D387" s="17">
        <v>47190</v>
      </c>
      <c r="E387" s="17" t="s">
        <v>137</v>
      </c>
      <c r="F387" s="17" t="s">
        <v>130</v>
      </c>
      <c r="G387" s="17">
        <v>2020</v>
      </c>
      <c r="H387" s="17">
        <v>0</v>
      </c>
      <c r="I387" s="17">
        <v>-17900</v>
      </c>
      <c r="J387" s="17">
        <v>-17900</v>
      </c>
      <c r="K387" s="17">
        <v>-17900</v>
      </c>
      <c r="L387" s="17">
        <v>-17900</v>
      </c>
      <c r="M387" s="17">
        <v>0</v>
      </c>
      <c r="N387" s="17">
        <v>-4542618</v>
      </c>
      <c r="O387" s="17">
        <v>4542618</v>
      </c>
      <c r="P387" s="17"/>
      <c r="Q387" s="17"/>
      <c r="R387" s="17"/>
      <c r="S387" s="17"/>
      <c r="T387" s="17"/>
      <c r="U387" s="17"/>
      <c r="V387" s="17"/>
    </row>
    <row r="388" spans="2:22" x14ac:dyDescent="0.25">
      <c r="B388" s="17">
        <v>6707170620</v>
      </c>
      <c r="C388" s="17" t="s">
        <v>513</v>
      </c>
      <c r="D388" s="17">
        <v>47190</v>
      </c>
      <c r="E388" s="17" t="s">
        <v>137</v>
      </c>
      <c r="F388" s="17" t="s">
        <v>130</v>
      </c>
      <c r="G388" s="17">
        <v>2020</v>
      </c>
      <c r="H388" s="17">
        <v>0</v>
      </c>
      <c r="I388" s="17">
        <v>-77900</v>
      </c>
      <c r="J388" s="17">
        <v>-77900</v>
      </c>
      <c r="K388" s="17">
        <v>-77900</v>
      </c>
      <c r="L388" s="17">
        <v>-77900</v>
      </c>
      <c r="M388" s="17">
        <v>0</v>
      </c>
      <c r="N388" s="17">
        <v>-5237517</v>
      </c>
      <c r="O388" s="17">
        <v>5237517</v>
      </c>
      <c r="P388" s="17"/>
      <c r="Q388" s="17"/>
      <c r="R388" s="17"/>
      <c r="S388" s="17"/>
      <c r="T388" s="17"/>
      <c r="U388" s="17"/>
      <c r="V388" s="17"/>
    </row>
    <row r="389" spans="2:22" x14ac:dyDescent="0.25">
      <c r="B389" s="17">
        <v>5408170220</v>
      </c>
      <c r="C389" s="17" t="s">
        <v>499</v>
      </c>
      <c r="D389" s="17">
        <v>47190</v>
      </c>
      <c r="E389" s="17" t="s">
        <v>137</v>
      </c>
      <c r="F389" s="17" t="s">
        <v>130</v>
      </c>
      <c r="G389" s="17">
        <v>2020</v>
      </c>
      <c r="H389" s="17">
        <v>0</v>
      </c>
      <c r="I389" s="17">
        <v>-17900</v>
      </c>
      <c r="J389" s="17">
        <v>-17900</v>
      </c>
      <c r="K389" s="17">
        <v>-17900</v>
      </c>
      <c r="L389" s="17">
        <v>-17900</v>
      </c>
      <c r="M389" s="17">
        <v>0</v>
      </c>
      <c r="N389" s="17">
        <v>-2242303</v>
      </c>
      <c r="O389" s="17">
        <v>2242303</v>
      </c>
      <c r="P389" s="17"/>
      <c r="Q389" s="17"/>
      <c r="R389" s="17"/>
      <c r="S389" s="17"/>
      <c r="T389" s="17"/>
      <c r="U389" s="17"/>
      <c r="V389" s="17"/>
    </row>
    <row r="390" spans="2:22" x14ac:dyDescent="0.25">
      <c r="B390" s="17">
        <v>4404132180</v>
      </c>
      <c r="C390" s="17" t="s">
        <v>504</v>
      </c>
      <c r="D390" s="17">
        <v>47190</v>
      </c>
      <c r="E390" s="17" t="s">
        <v>137</v>
      </c>
      <c r="F390" s="17" t="s">
        <v>130</v>
      </c>
      <c r="G390" s="17">
        <v>2020</v>
      </c>
      <c r="H390" s="17">
        <v>0</v>
      </c>
      <c r="I390" s="17">
        <v>-17900</v>
      </c>
      <c r="J390" s="17">
        <v>-17900</v>
      </c>
      <c r="K390" s="17">
        <v>-17900</v>
      </c>
      <c r="L390" s="17">
        <v>-17900</v>
      </c>
      <c r="M390" s="17">
        <v>0</v>
      </c>
      <c r="N390" s="17">
        <v>-100647</v>
      </c>
      <c r="O390" s="17">
        <v>100647</v>
      </c>
      <c r="P390" s="17"/>
      <c r="Q390" s="17"/>
      <c r="R390" s="17"/>
      <c r="S390" s="17"/>
      <c r="T390" s="17"/>
      <c r="U390" s="17"/>
      <c r="V390" s="17"/>
    </row>
    <row r="391" spans="2:22" x14ac:dyDescent="0.25">
      <c r="B391" s="17">
        <v>6510110780</v>
      </c>
      <c r="C391" s="17" t="s">
        <v>506</v>
      </c>
      <c r="D391" s="17">
        <v>47190</v>
      </c>
      <c r="E391" s="17" t="s">
        <v>137</v>
      </c>
      <c r="F391" s="17" t="s">
        <v>130</v>
      </c>
      <c r="G391" s="17">
        <v>2018</v>
      </c>
      <c r="H391" s="17">
        <v>0</v>
      </c>
      <c r="I391" s="17">
        <v>-231750</v>
      </c>
      <c r="J391" s="17">
        <v>-107059</v>
      </c>
      <c r="K391" s="17">
        <v>-231750</v>
      </c>
      <c r="L391" s="17">
        <v>-257594</v>
      </c>
      <c r="M391" s="17">
        <v>0</v>
      </c>
      <c r="N391" s="17">
        <v>-436401</v>
      </c>
      <c r="O391" s="17">
        <v>436401</v>
      </c>
      <c r="P391" s="17"/>
      <c r="Q391" s="17"/>
      <c r="R391" s="17"/>
      <c r="S391" s="17"/>
      <c r="T391" s="17"/>
      <c r="U391" s="17"/>
      <c r="V391" s="17"/>
    </row>
    <row r="392" spans="2:22" x14ac:dyDescent="0.25">
      <c r="B392" s="17">
        <v>6703033060</v>
      </c>
      <c r="C392" s="17" t="s">
        <v>510</v>
      </c>
      <c r="D392" s="17">
        <v>47190</v>
      </c>
      <c r="E392" s="17" t="s">
        <v>137</v>
      </c>
      <c r="F392" s="17" t="s">
        <v>130</v>
      </c>
      <c r="G392" s="17">
        <v>2015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v>0</v>
      </c>
      <c r="P392" s="17"/>
      <c r="Q392" s="17"/>
      <c r="R392" s="17"/>
      <c r="S392" s="17"/>
      <c r="T392" s="17"/>
      <c r="U392" s="17"/>
      <c r="V392" s="17"/>
    </row>
    <row r="393" spans="2:22" x14ac:dyDescent="0.25">
      <c r="B393" s="17">
        <v>6909140770</v>
      </c>
      <c r="C393" s="17" t="s">
        <v>495</v>
      </c>
      <c r="D393" s="17">
        <v>47190</v>
      </c>
      <c r="E393" s="17" t="s">
        <v>137</v>
      </c>
      <c r="F393" s="17" t="s">
        <v>130</v>
      </c>
      <c r="G393" s="17">
        <v>2020</v>
      </c>
      <c r="H393" s="17">
        <v>0</v>
      </c>
      <c r="I393" s="17">
        <v>-18300</v>
      </c>
      <c r="J393" s="17">
        <v>-18300</v>
      </c>
      <c r="K393" s="17">
        <v>-18300</v>
      </c>
      <c r="L393" s="17">
        <v>-18300</v>
      </c>
      <c r="M393" s="17">
        <v>0</v>
      </c>
      <c r="N393" s="17">
        <v>-3021375</v>
      </c>
      <c r="O393" s="17">
        <v>3021375</v>
      </c>
      <c r="P393" s="17">
        <v>-1098</v>
      </c>
      <c r="Q393" s="17">
        <v>0</v>
      </c>
      <c r="R393" s="17">
        <v>0</v>
      </c>
      <c r="S393" s="17"/>
      <c r="T393" s="17"/>
      <c r="U393" s="17"/>
      <c r="V393" s="17"/>
    </row>
    <row r="394" spans="2:22" x14ac:dyDescent="0.25">
      <c r="B394" s="17">
        <v>6801691019</v>
      </c>
      <c r="C394" s="17" t="s">
        <v>514</v>
      </c>
      <c r="D394" s="17">
        <v>47190</v>
      </c>
      <c r="E394" s="17" t="s">
        <v>137</v>
      </c>
      <c r="F394" s="17" t="s">
        <v>130</v>
      </c>
      <c r="G394" s="17">
        <v>2020</v>
      </c>
      <c r="H394" s="17"/>
      <c r="I394" s="17">
        <v>-20359835</v>
      </c>
      <c r="J394" s="17">
        <v>-20359835</v>
      </c>
      <c r="K394" s="17">
        <v>-20359835</v>
      </c>
      <c r="L394" s="17">
        <v>161110645</v>
      </c>
      <c r="M394" s="17">
        <v>4162779268</v>
      </c>
      <c r="N394" s="17">
        <v>2161250781</v>
      </c>
      <c r="O394" s="17">
        <v>2001528487</v>
      </c>
      <c r="P394" s="17">
        <v>-59850681</v>
      </c>
      <c r="Q394" s="17">
        <v>171341168</v>
      </c>
      <c r="R394" s="17">
        <v>-81639662</v>
      </c>
      <c r="S394" s="17"/>
      <c r="T394" s="17"/>
      <c r="U394" s="17"/>
      <c r="V394" s="17"/>
    </row>
    <row r="395" spans="2:22" x14ac:dyDescent="0.25">
      <c r="B395" s="17">
        <v>4404111770</v>
      </c>
      <c r="C395" s="17" t="s">
        <v>515</v>
      </c>
      <c r="D395" s="17">
        <v>47190</v>
      </c>
      <c r="E395" s="17" t="s">
        <v>137</v>
      </c>
      <c r="F395" s="17" t="s">
        <v>130</v>
      </c>
      <c r="G395" s="17">
        <v>2019</v>
      </c>
      <c r="H395" s="17"/>
      <c r="I395" s="17">
        <v>-17500</v>
      </c>
      <c r="J395" s="17">
        <v>-17500</v>
      </c>
      <c r="K395" s="17">
        <v>-17500</v>
      </c>
      <c r="L395" s="17">
        <v>-29524048</v>
      </c>
      <c r="M395" s="17">
        <v>242079340</v>
      </c>
      <c r="N395" s="17">
        <v>206127235</v>
      </c>
      <c r="O395" s="17">
        <v>35952105</v>
      </c>
      <c r="P395" s="17">
        <v>-1468189</v>
      </c>
      <c r="Q395" s="17">
        <v>35000000</v>
      </c>
      <c r="R395" s="17">
        <v>-32182453</v>
      </c>
      <c r="S395" s="17"/>
      <c r="T395" s="17"/>
      <c r="U395" s="17"/>
      <c r="V395" s="17"/>
    </row>
    <row r="396" spans="2:22" x14ac:dyDescent="0.25">
      <c r="B396" s="17">
        <v>5305142260</v>
      </c>
      <c r="C396" s="17" t="s">
        <v>516</v>
      </c>
      <c r="D396" s="17">
        <v>47190</v>
      </c>
      <c r="E396" s="17" t="s">
        <v>137</v>
      </c>
      <c r="F396" s="17" t="s">
        <v>130</v>
      </c>
      <c r="G396" s="17">
        <v>2015</v>
      </c>
      <c r="H396" s="17"/>
      <c r="I396" s="17"/>
      <c r="J396" s="17">
        <v>-12741663</v>
      </c>
      <c r="K396" s="17">
        <v>-12864254</v>
      </c>
      <c r="L396" s="17">
        <v>-17412750</v>
      </c>
      <c r="M396" s="17">
        <v>15345978</v>
      </c>
      <c r="N396" s="17">
        <v>-17987800</v>
      </c>
      <c r="O396" s="17">
        <v>33333778</v>
      </c>
      <c r="P396" s="17">
        <v>1965013</v>
      </c>
      <c r="Q396" s="17">
        <v>0</v>
      </c>
      <c r="R396" s="17">
        <v>-1981351</v>
      </c>
      <c r="S396" s="17"/>
      <c r="T396" s="17"/>
      <c r="U396" s="17"/>
      <c r="V396" s="17"/>
    </row>
    <row r="397" spans="2:22" x14ac:dyDescent="0.25">
      <c r="B397" s="17">
        <v>4404111690</v>
      </c>
      <c r="C397" s="17" t="s">
        <v>517</v>
      </c>
      <c r="D397" s="17">
        <v>47190</v>
      </c>
      <c r="E397" s="17" t="s">
        <v>137</v>
      </c>
      <c r="F397" s="17" t="s">
        <v>130</v>
      </c>
      <c r="G397" s="17">
        <v>2015</v>
      </c>
      <c r="H397" s="17"/>
      <c r="I397" s="17"/>
      <c r="J397" s="17"/>
      <c r="K397" s="17">
        <v>2982676</v>
      </c>
      <c r="L397" s="17">
        <v>2316683</v>
      </c>
      <c r="M397" s="17">
        <v>12044269</v>
      </c>
      <c r="N397" s="17">
        <v>255754</v>
      </c>
      <c r="O397" s="17">
        <v>11788515</v>
      </c>
      <c r="P397" s="17">
        <v>3350947</v>
      </c>
      <c r="Q397" s="17">
        <v>0</v>
      </c>
      <c r="R397" s="17">
        <v>-3430464</v>
      </c>
      <c r="S397" s="17"/>
      <c r="T397" s="17"/>
      <c r="U397" s="17"/>
      <c r="V397" s="17"/>
    </row>
    <row r="398" spans="2:22" x14ac:dyDescent="0.25">
      <c r="B398" s="17">
        <v>5002003240</v>
      </c>
      <c r="C398" s="17" t="s">
        <v>518</v>
      </c>
      <c r="D398" s="17">
        <v>47190</v>
      </c>
      <c r="E398" s="17" t="s">
        <v>137</v>
      </c>
      <c r="F398" s="17" t="s">
        <v>130</v>
      </c>
      <c r="G398" s="17">
        <v>2017</v>
      </c>
      <c r="H398" s="17"/>
      <c r="I398" s="17">
        <v>-146255</v>
      </c>
      <c r="J398" s="17">
        <v>-146255</v>
      </c>
      <c r="K398" s="17">
        <v>-146255</v>
      </c>
      <c r="L398" s="17">
        <v>-1550483</v>
      </c>
      <c r="M398" s="17">
        <v>9756704</v>
      </c>
      <c r="N398" s="17">
        <v>-6322245</v>
      </c>
      <c r="O398" s="17">
        <v>16078949</v>
      </c>
      <c r="P398" s="17">
        <v>-502642</v>
      </c>
      <c r="Q398" s="17"/>
      <c r="R398" s="17">
        <v>495783</v>
      </c>
      <c r="S398" s="17"/>
      <c r="T398" s="17"/>
      <c r="U398" s="17"/>
      <c r="V398" s="17"/>
    </row>
    <row r="399" spans="2:22" x14ac:dyDescent="0.25">
      <c r="B399" s="17">
        <v>7012153030</v>
      </c>
      <c r="C399" s="17" t="s">
        <v>519</v>
      </c>
      <c r="D399" s="17">
        <v>47190</v>
      </c>
      <c r="E399" s="17" t="s">
        <v>137</v>
      </c>
      <c r="F399" s="17" t="s">
        <v>130</v>
      </c>
      <c r="G399" s="17">
        <v>2016</v>
      </c>
      <c r="H399" s="17"/>
      <c r="I399" s="17">
        <v>-1376548</v>
      </c>
      <c r="J399" s="17">
        <v>-1376548</v>
      </c>
      <c r="K399" s="17">
        <v>-1376548</v>
      </c>
      <c r="L399" s="17">
        <v>-1487361</v>
      </c>
      <c r="M399" s="17">
        <v>4807652</v>
      </c>
      <c r="N399" s="17">
        <v>-617861</v>
      </c>
      <c r="O399" s="17">
        <v>5425513</v>
      </c>
      <c r="P399" s="17">
        <v>-1375655</v>
      </c>
      <c r="Q399" s="17">
        <v>-4800000</v>
      </c>
      <c r="R399" s="17">
        <v>5313057</v>
      </c>
      <c r="S399" s="17"/>
      <c r="T399" s="17"/>
      <c r="U399" s="17"/>
      <c r="V399" s="17"/>
    </row>
    <row r="400" spans="2:22" x14ac:dyDescent="0.25">
      <c r="B400" s="17">
        <v>5212081470</v>
      </c>
      <c r="C400" s="17" t="s">
        <v>520</v>
      </c>
      <c r="D400" s="17">
        <v>47190</v>
      </c>
      <c r="E400" s="17" t="s">
        <v>137</v>
      </c>
      <c r="F400" s="17" t="s">
        <v>130</v>
      </c>
      <c r="G400" s="17">
        <v>2020</v>
      </c>
      <c r="H400" s="17"/>
      <c r="I400" s="17">
        <v>-17900</v>
      </c>
      <c r="J400" s="17">
        <v>-17900</v>
      </c>
      <c r="K400" s="17">
        <v>-17900</v>
      </c>
      <c r="L400" s="17">
        <v>-17894</v>
      </c>
      <c r="M400" s="17">
        <v>2040974</v>
      </c>
      <c r="N400" s="17">
        <v>2040974</v>
      </c>
      <c r="O400" s="17"/>
      <c r="P400" s="17">
        <v>5</v>
      </c>
      <c r="Q400" s="17"/>
      <c r="R400" s="17"/>
      <c r="S400" s="17"/>
      <c r="T400" s="17"/>
      <c r="U400" s="17"/>
      <c r="V400" s="17"/>
    </row>
    <row r="401" spans="2:22" x14ac:dyDescent="0.25">
      <c r="B401" s="17">
        <v>6312202740</v>
      </c>
      <c r="C401" s="17" t="s">
        <v>521</v>
      </c>
      <c r="D401" s="17">
        <v>47190</v>
      </c>
      <c r="E401" s="17" t="s">
        <v>137</v>
      </c>
      <c r="F401" s="17" t="s">
        <v>130</v>
      </c>
      <c r="G401" s="17">
        <v>2020</v>
      </c>
      <c r="H401" s="17"/>
      <c r="I401" s="17">
        <v>-131000</v>
      </c>
      <c r="J401" s="17">
        <v>-131000</v>
      </c>
      <c r="K401" s="17">
        <v>-131000</v>
      </c>
      <c r="L401" s="17">
        <v>-131000</v>
      </c>
      <c r="M401" s="17">
        <v>369000</v>
      </c>
      <c r="N401" s="17">
        <v>369000</v>
      </c>
      <c r="O401" s="17">
        <v>0</v>
      </c>
      <c r="P401" s="17">
        <v>-500000</v>
      </c>
      <c r="Q401" s="17"/>
      <c r="R401" s="17">
        <v>500000</v>
      </c>
      <c r="S401" s="17"/>
      <c r="T401" s="17"/>
      <c r="U401" s="17"/>
      <c r="V401" s="17"/>
    </row>
    <row r="402" spans="2:22" x14ac:dyDescent="0.25">
      <c r="B402" s="17">
        <v>4203171230</v>
      </c>
      <c r="C402" s="17" t="s">
        <v>522</v>
      </c>
      <c r="D402" s="17">
        <v>47190</v>
      </c>
      <c r="E402" s="17" t="s">
        <v>137</v>
      </c>
      <c r="F402" s="17" t="s">
        <v>130</v>
      </c>
      <c r="G402" s="17">
        <v>2020</v>
      </c>
      <c r="H402" s="17"/>
      <c r="I402" s="17">
        <v>-220697</v>
      </c>
      <c r="J402" s="17">
        <v>-220697</v>
      </c>
      <c r="K402" s="17">
        <v>-220697</v>
      </c>
      <c r="L402" s="17">
        <v>-220649</v>
      </c>
      <c r="M402" s="17">
        <v>49055</v>
      </c>
      <c r="N402" s="17">
        <v>49055</v>
      </c>
      <c r="O402" s="17"/>
      <c r="P402" s="17"/>
      <c r="Q402" s="17"/>
      <c r="R402" s="17"/>
      <c r="S402" s="17"/>
      <c r="T402" s="17"/>
      <c r="U402" s="17"/>
      <c r="V402" s="17"/>
    </row>
    <row r="403" spans="2:22" x14ac:dyDescent="0.25">
      <c r="B403" s="17">
        <v>5708110290</v>
      </c>
      <c r="C403" s="17" t="s">
        <v>523</v>
      </c>
      <c r="D403" s="17">
        <v>47190</v>
      </c>
      <c r="E403" s="17" t="s">
        <v>137</v>
      </c>
      <c r="F403" s="17" t="s">
        <v>130</v>
      </c>
      <c r="G403" s="17">
        <v>2015</v>
      </c>
      <c r="H403" s="17"/>
      <c r="I403" s="17">
        <v>-18295</v>
      </c>
      <c r="J403" s="17">
        <v>-18295</v>
      </c>
      <c r="K403" s="17">
        <v>-18295</v>
      </c>
      <c r="L403" s="17">
        <v>-19596</v>
      </c>
      <c r="M403" s="17">
        <v>2443</v>
      </c>
      <c r="N403" s="17">
        <v>-53050</v>
      </c>
      <c r="O403" s="17">
        <v>55493</v>
      </c>
      <c r="P403" s="17">
        <v>-38808</v>
      </c>
      <c r="Q403" s="17"/>
      <c r="R403" s="17">
        <v>40000</v>
      </c>
      <c r="S403" s="17"/>
      <c r="T403" s="17"/>
      <c r="U403" s="17"/>
      <c r="V403" s="17"/>
    </row>
    <row r="404" spans="2:22" x14ac:dyDescent="0.25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2:22" x14ac:dyDescent="0.25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2:22" x14ac:dyDescent="0.25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2:22" x14ac:dyDescent="0.25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2:22" x14ac:dyDescent="0.25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2:22" x14ac:dyDescent="0.25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2:22" x14ac:dyDescent="0.25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2:22" x14ac:dyDescent="0.25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2:22" x14ac:dyDescent="0.25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2:22" x14ac:dyDescent="0.25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2:22" x14ac:dyDescent="0.25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2:22" x14ac:dyDescent="0.25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2:22" x14ac:dyDescent="0.25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2:22" x14ac:dyDescent="0.25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2:22" x14ac:dyDescent="0.25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2:22" x14ac:dyDescent="0.25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2:22" x14ac:dyDescent="0.25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2:22" x14ac:dyDescent="0.25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2:22" x14ac:dyDescent="0.25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2:22" x14ac:dyDescent="0.25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6C6D-6DDC-441C-A8A5-AE857805ADE9}">
  <dimension ref="B1:W1668"/>
  <sheetViews>
    <sheetView showGridLines="0" zoomScaleNormal="100" workbookViewId="0">
      <selection activeCell="H19" sqref="H19"/>
    </sheetView>
  </sheetViews>
  <sheetFormatPr defaultRowHeight="15" x14ac:dyDescent="0.25"/>
  <cols>
    <col min="1" max="1" width="2.7109375" customWidth="1"/>
    <col min="2" max="2" width="9.140625" bestFit="1" customWidth="1"/>
    <col min="3" max="3" width="7.140625" bestFit="1" customWidth="1"/>
    <col min="4" max="4" width="81.140625" bestFit="1" customWidth="1"/>
    <col min="5" max="5" width="21.7109375" bestFit="1" customWidth="1"/>
    <col min="6" max="6" width="8.28515625" bestFit="1" customWidth="1"/>
    <col min="7" max="7" width="10.140625" bestFit="1" customWidth="1"/>
    <col min="8" max="8" width="12" bestFit="1" customWidth="1"/>
    <col min="9" max="9" width="12.7109375" bestFit="1" customWidth="1"/>
    <col min="10" max="12" width="11" bestFit="1" customWidth="1"/>
    <col min="13" max="15" width="12" bestFit="1" customWidth="1"/>
    <col min="16" max="16" width="11" bestFit="1" customWidth="1"/>
    <col min="17" max="18" width="11.7109375" bestFit="1" customWidth="1"/>
    <col min="21" max="21" width="6.85546875" bestFit="1" customWidth="1"/>
    <col min="22" max="22" width="4.85546875" bestFit="1" customWidth="1"/>
    <col min="23" max="23" width="81.140625" bestFit="1" customWidth="1"/>
  </cols>
  <sheetData>
    <row r="1" spans="2:23" ht="57.75" customHeight="1" x14ac:dyDescent="0.5">
      <c r="B1" s="8" t="s">
        <v>524</v>
      </c>
    </row>
    <row r="3" spans="2:23" x14ac:dyDescent="0.25">
      <c r="B3" s="1" t="s">
        <v>1541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2:23" x14ac:dyDescent="0.25">
      <c r="B4" s="1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2:23" x14ac:dyDescent="0.25">
      <c r="T5" s="17"/>
      <c r="U5" s="17"/>
      <c r="V5" s="17"/>
    </row>
    <row r="6" spans="2:23" x14ac:dyDescent="0.25">
      <c r="B6" s="27" t="s">
        <v>114</v>
      </c>
      <c r="C6" s="27" t="s">
        <v>676</v>
      </c>
      <c r="D6" s="27" t="s">
        <v>587</v>
      </c>
      <c r="T6" s="17"/>
      <c r="U6" s="17"/>
      <c r="V6" s="17"/>
    </row>
    <row r="7" spans="2:23" x14ac:dyDescent="0.25">
      <c r="B7">
        <v>1</v>
      </c>
      <c r="C7">
        <v>2</v>
      </c>
      <c r="D7" t="s">
        <v>588</v>
      </c>
      <c r="T7" s="17"/>
      <c r="U7" s="17"/>
      <c r="V7" s="17"/>
    </row>
    <row r="8" spans="2:23" x14ac:dyDescent="0.25">
      <c r="B8">
        <v>11</v>
      </c>
      <c r="C8">
        <v>3</v>
      </c>
      <c r="D8" t="s">
        <v>677</v>
      </c>
      <c r="T8" s="17"/>
      <c r="U8" s="17"/>
      <c r="V8" s="17"/>
    </row>
    <row r="9" spans="2:23" x14ac:dyDescent="0.25">
      <c r="B9">
        <v>111</v>
      </c>
      <c r="C9">
        <v>4</v>
      </c>
      <c r="D9" t="s">
        <v>678</v>
      </c>
      <c r="T9" s="17"/>
      <c r="U9" s="17"/>
      <c r="V9" s="17"/>
    </row>
    <row r="10" spans="2:23" x14ac:dyDescent="0.25">
      <c r="B10">
        <v>1110</v>
      </c>
      <c r="C10">
        <v>5</v>
      </c>
      <c r="D10" t="s">
        <v>678</v>
      </c>
      <c r="T10" s="17"/>
      <c r="U10" s="17"/>
      <c r="V10" s="17"/>
    </row>
    <row r="11" spans="2:23" x14ac:dyDescent="0.25">
      <c r="B11">
        <v>112</v>
      </c>
      <c r="C11">
        <v>4</v>
      </c>
      <c r="D11" t="s">
        <v>679</v>
      </c>
      <c r="T11" s="17"/>
      <c r="U11" s="17"/>
      <c r="V11" s="17"/>
    </row>
    <row r="12" spans="2:23" x14ac:dyDescent="0.25">
      <c r="B12">
        <v>1120</v>
      </c>
      <c r="C12">
        <v>5</v>
      </c>
      <c r="D12" t="s">
        <v>679</v>
      </c>
      <c r="T12" s="17"/>
      <c r="U12" s="17"/>
      <c r="V12" s="17"/>
    </row>
    <row r="13" spans="2:23" x14ac:dyDescent="0.25">
      <c r="B13">
        <v>113</v>
      </c>
      <c r="C13">
        <v>4</v>
      </c>
      <c r="D13" t="s">
        <v>680</v>
      </c>
      <c r="T13" s="17"/>
      <c r="U13" s="17"/>
      <c r="V13" s="17"/>
    </row>
    <row r="14" spans="2:23" x14ac:dyDescent="0.25">
      <c r="B14">
        <v>1131</v>
      </c>
      <c r="C14">
        <v>5</v>
      </c>
      <c r="D14" t="s">
        <v>681</v>
      </c>
      <c r="T14" s="17"/>
      <c r="U14" s="1"/>
      <c r="V14" s="1"/>
      <c r="W14" s="1"/>
    </row>
    <row r="15" spans="2:23" x14ac:dyDescent="0.25">
      <c r="B15">
        <v>1132</v>
      </c>
      <c r="C15">
        <v>5</v>
      </c>
      <c r="D15" t="s">
        <v>682</v>
      </c>
      <c r="T15" s="17"/>
      <c r="U15" s="17"/>
      <c r="V15" s="17"/>
    </row>
    <row r="16" spans="2:23" x14ac:dyDescent="0.25">
      <c r="B16">
        <v>1139</v>
      </c>
      <c r="C16">
        <v>5</v>
      </c>
      <c r="D16" t="s">
        <v>683</v>
      </c>
      <c r="T16" s="17"/>
      <c r="U16" s="17"/>
      <c r="V16" s="17"/>
    </row>
    <row r="17" spans="2:22" x14ac:dyDescent="0.25">
      <c r="B17">
        <v>114</v>
      </c>
      <c r="C17">
        <v>4</v>
      </c>
      <c r="D17" t="s">
        <v>684</v>
      </c>
      <c r="T17" s="17"/>
      <c r="U17" s="17"/>
      <c r="V17" s="17"/>
    </row>
    <row r="18" spans="2:22" x14ac:dyDescent="0.25">
      <c r="B18">
        <v>1140</v>
      </c>
      <c r="C18">
        <v>5</v>
      </c>
      <c r="D18" t="s">
        <v>684</v>
      </c>
      <c r="T18" s="17"/>
      <c r="U18" s="17"/>
      <c r="V18" s="17"/>
    </row>
    <row r="19" spans="2:22" x14ac:dyDescent="0.25">
      <c r="B19">
        <v>115</v>
      </c>
      <c r="C19">
        <v>4</v>
      </c>
      <c r="D19" t="s">
        <v>685</v>
      </c>
      <c r="T19" s="17"/>
      <c r="U19" s="17"/>
      <c r="V19" s="17"/>
    </row>
    <row r="20" spans="2:22" x14ac:dyDescent="0.25">
      <c r="B20">
        <v>1150</v>
      </c>
      <c r="C20">
        <v>5</v>
      </c>
      <c r="D20" t="s">
        <v>685</v>
      </c>
      <c r="T20" s="17"/>
      <c r="U20" s="17"/>
      <c r="V20" s="17"/>
    </row>
    <row r="21" spans="2:22" x14ac:dyDescent="0.25">
      <c r="B21">
        <v>116</v>
      </c>
      <c r="C21">
        <v>4</v>
      </c>
      <c r="D21" t="s">
        <v>686</v>
      </c>
      <c r="T21" s="17"/>
      <c r="U21" s="17"/>
      <c r="V21" s="17"/>
    </row>
    <row r="22" spans="2:22" x14ac:dyDescent="0.25">
      <c r="B22">
        <v>1160</v>
      </c>
      <c r="C22">
        <v>5</v>
      </c>
      <c r="D22" t="s">
        <v>686</v>
      </c>
      <c r="T22" s="17"/>
      <c r="U22" s="17"/>
      <c r="V22" s="17"/>
    </row>
    <row r="23" spans="2:22" x14ac:dyDescent="0.25">
      <c r="B23">
        <v>119</v>
      </c>
      <c r="C23">
        <v>4</v>
      </c>
      <c r="D23" t="s">
        <v>687</v>
      </c>
      <c r="T23" s="17"/>
      <c r="U23" s="17"/>
      <c r="V23" s="17"/>
    </row>
    <row r="24" spans="2:22" x14ac:dyDescent="0.25">
      <c r="B24">
        <v>1191</v>
      </c>
      <c r="C24">
        <v>5</v>
      </c>
      <c r="D24" t="s">
        <v>688</v>
      </c>
      <c r="T24" s="17"/>
      <c r="U24" s="17"/>
      <c r="V24" s="17"/>
    </row>
    <row r="25" spans="2:22" x14ac:dyDescent="0.25">
      <c r="B25">
        <v>1199</v>
      </c>
      <c r="C25">
        <v>5</v>
      </c>
      <c r="D25" t="s">
        <v>689</v>
      </c>
      <c r="T25" s="17"/>
      <c r="U25" s="17"/>
      <c r="V25" s="17"/>
    </row>
    <row r="26" spans="2:22" x14ac:dyDescent="0.25">
      <c r="B26">
        <v>12</v>
      </c>
      <c r="C26">
        <v>3</v>
      </c>
      <c r="D26" t="s">
        <v>690</v>
      </c>
      <c r="T26" s="17"/>
      <c r="U26" s="17"/>
      <c r="V26" s="17"/>
    </row>
    <row r="27" spans="2:22" x14ac:dyDescent="0.25">
      <c r="B27">
        <v>121</v>
      </c>
      <c r="C27">
        <v>4</v>
      </c>
      <c r="D27" t="s">
        <v>691</v>
      </c>
      <c r="T27" s="17"/>
      <c r="U27" s="17"/>
      <c r="V27" s="17"/>
    </row>
    <row r="28" spans="2:22" x14ac:dyDescent="0.25">
      <c r="B28">
        <v>1210</v>
      </c>
      <c r="C28">
        <v>5</v>
      </c>
      <c r="D28" t="s">
        <v>691</v>
      </c>
      <c r="T28" s="17"/>
      <c r="U28" s="17"/>
      <c r="V28" s="17"/>
    </row>
    <row r="29" spans="2:22" x14ac:dyDescent="0.25">
      <c r="B29">
        <v>122</v>
      </c>
      <c r="C29">
        <v>4</v>
      </c>
      <c r="D29" t="s">
        <v>692</v>
      </c>
      <c r="T29" s="17"/>
      <c r="U29" s="17"/>
      <c r="V29" s="17"/>
    </row>
    <row r="30" spans="2:22" x14ac:dyDescent="0.25">
      <c r="B30">
        <v>1220</v>
      </c>
      <c r="C30">
        <v>5</v>
      </c>
      <c r="D30" t="s">
        <v>693</v>
      </c>
      <c r="T30" s="17"/>
      <c r="U30" s="17"/>
      <c r="V30" s="17"/>
    </row>
    <row r="31" spans="2:22" x14ac:dyDescent="0.25">
      <c r="B31">
        <v>123</v>
      </c>
      <c r="C31">
        <v>4</v>
      </c>
      <c r="D31" t="s">
        <v>694</v>
      </c>
      <c r="T31" s="17"/>
      <c r="U31" s="17"/>
      <c r="V31" s="17"/>
    </row>
    <row r="32" spans="2:22" x14ac:dyDescent="0.25">
      <c r="B32">
        <v>1230</v>
      </c>
      <c r="C32">
        <v>5</v>
      </c>
      <c r="D32" t="s">
        <v>694</v>
      </c>
      <c r="T32" s="17"/>
      <c r="U32" s="17"/>
      <c r="V32" s="17"/>
    </row>
    <row r="33" spans="2:22" x14ac:dyDescent="0.25">
      <c r="B33">
        <v>124</v>
      </c>
      <c r="C33">
        <v>4</v>
      </c>
      <c r="D33" t="s">
        <v>695</v>
      </c>
      <c r="T33" s="17"/>
      <c r="U33" s="17"/>
      <c r="V33" s="17"/>
    </row>
    <row r="34" spans="2:22" x14ac:dyDescent="0.25">
      <c r="B34">
        <v>1240</v>
      </c>
      <c r="C34">
        <v>5</v>
      </c>
      <c r="D34" t="s">
        <v>695</v>
      </c>
      <c r="T34" s="17"/>
      <c r="U34" s="17"/>
      <c r="V34" s="17"/>
    </row>
    <row r="35" spans="2:22" x14ac:dyDescent="0.25">
      <c r="B35">
        <v>125</v>
      </c>
      <c r="C35">
        <v>4</v>
      </c>
      <c r="D35" t="s">
        <v>696</v>
      </c>
      <c r="T35" s="17"/>
      <c r="U35" s="17"/>
      <c r="V35" s="17"/>
    </row>
    <row r="36" spans="2:22" x14ac:dyDescent="0.25">
      <c r="B36">
        <v>1250</v>
      </c>
      <c r="C36">
        <v>5</v>
      </c>
      <c r="D36" t="s">
        <v>697</v>
      </c>
      <c r="T36" s="17"/>
      <c r="U36" s="17"/>
      <c r="V36" s="17"/>
    </row>
    <row r="37" spans="2:22" x14ac:dyDescent="0.25">
      <c r="B37">
        <v>126</v>
      </c>
      <c r="C37">
        <v>4</v>
      </c>
      <c r="D37" t="s">
        <v>698</v>
      </c>
      <c r="T37" s="17"/>
      <c r="U37" s="17"/>
      <c r="V37" s="17"/>
    </row>
    <row r="38" spans="2:22" x14ac:dyDescent="0.25">
      <c r="B38">
        <v>1260</v>
      </c>
      <c r="C38">
        <v>5</v>
      </c>
      <c r="D38" t="s">
        <v>698</v>
      </c>
      <c r="T38" s="17"/>
      <c r="U38" s="17"/>
      <c r="V38" s="17"/>
    </row>
    <row r="39" spans="2:22" x14ac:dyDescent="0.25">
      <c r="B39">
        <v>127</v>
      </c>
      <c r="C39">
        <v>4</v>
      </c>
      <c r="D39" t="s">
        <v>699</v>
      </c>
      <c r="T39" s="17"/>
      <c r="U39" s="17"/>
      <c r="V39" s="17"/>
    </row>
    <row r="40" spans="2:22" x14ac:dyDescent="0.25">
      <c r="B40">
        <v>1270</v>
      </c>
      <c r="C40">
        <v>5</v>
      </c>
      <c r="D40" t="s">
        <v>699</v>
      </c>
      <c r="T40" s="17"/>
      <c r="U40" s="17"/>
      <c r="V40" s="17"/>
    </row>
    <row r="41" spans="2:22" x14ac:dyDescent="0.25">
      <c r="B41">
        <v>128</v>
      </c>
      <c r="C41">
        <v>4</v>
      </c>
      <c r="D41" t="s">
        <v>700</v>
      </c>
      <c r="T41" s="17"/>
      <c r="U41" s="17"/>
      <c r="V41" s="17"/>
    </row>
    <row r="42" spans="2:22" x14ac:dyDescent="0.25">
      <c r="B42">
        <v>1280</v>
      </c>
      <c r="C42">
        <v>5</v>
      </c>
      <c r="D42" t="s">
        <v>700</v>
      </c>
      <c r="T42" s="17"/>
      <c r="U42" s="17"/>
      <c r="V42" s="17"/>
    </row>
    <row r="43" spans="2:22" x14ac:dyDescent="0.25">
      <c r="B43">
        <v>129</v>
      </c>
      <c r="C43">
        <v>4</v>
      </c>
      <c r="D43" t="s">
        <v>701</v>
      </c>
      <c r="T43" s="17"/>
      <c r="U43" s="17"/>
      <c r="V43" s="17"/>
    </row>
    <row r="44" spans="2:22" x14ac:dyDescent="0.25">
      <c r="B44">
        <v>1290</v>
      </c>
      <c r="C44">
        <v>5</v>
      </c>
      <c r="D44" t="s">
        <v>701</v>
      </c>
      <c r="T44" s="17"/>
      <c r="U44" s="17"/>
      <c r="V44" s="17"/>
    </row>
    <row r="45" spans="2:22" x14ac:dyDescent="0.25">
      <c r="B45">
        <v>13</v>
      </c>
      <c r="C45">
        <v>3</v>
      </c>
      <c r="D45" t="s">
        <v>702</v>
      </c>
      <c r="T45" s="17"/>
      <c r="U45" s="17"/>
      <c r="V45" s="17"/>
    </row>
    <row r="46" spans="2:22" x14ac:dyDescent="0.25">
      <c r="B46">
        <v>130</v>
      </c>
      <c r="C46">
        <v>4</v>
      </c>
      <c r="D46" t="s">
        <v>702</v>
      </c>
      <c r="T46" s="17"/>
      <c r="U46" s="17"/>
      <c r="V46" s="17"/>
    </row>
    <row r="47" spans="2:22" x14ac:dyDescent="0.25">
      <c r="B47">
        <v>1300</v>
      </c>
      <c r="C47">
        <v>5</v>
      </c>
      <c r="D47" t="s">
        <v>702</v>
      </c>
      <c r="T47" s="17"/>
      <c r="U47" s="17"/>
      <c r="V47" s="17"/>
    </row>
    <row r="48" spans="2:22" x14ac:dyDescent="0.25">
      <c r="B48">
        <v>14</v>
      </c>
      <c r="C48">
        <v>3</v>
      </c>
      <c r="D48" t="s">
        <v>703</v>
      </c>
      <c r="T48" s="17"/>
      <c r="U48" s="17"/>
      <c r="V48" s="17"/>
    </row>
    <row r="49" spans="2:22" x14ac:dyDescent="0.25">
      <c r="B49">
        <v>141</v>
      </c>
      <c r="C49">
        <v>4</v>
      </c>
      <c r="D49" t="s">
        <v>704</v>
      </c>
      <c r="T49" s="17"/>
      <c r="U49" s="17"/>
      <c r="V49" s="17"/>
    </row>
    <row r="50" spans="2:22" x14ac:dyDescent="0.25">
      <c r="B50">
        <v>1410</v>
      </c>
      <c r="C50">
        <v>5</v>
      </c>
      <c r="D50" t="s">
        <v>704</v>
      </c>
      <c r="T50" s="17"/>
      <c r="U50" s="17"/>
      <c r="V50" s="17"/>
    </row>
    <row r="51" spans="2:22" x14ac:dyDescent="0.25">
      <c r="B51">
        <v>142</v>
      </c>
      <c r="C51">
        <v>4</v>
      </c>
      <c r="D51" t="s">
        <v>705</v>
      </c>
      <c r="T51" s="17"/>
      <c r="U51" s="17"/>
      <c r="V51" s="17"/>
    </row>
    <row r="52" spans="2:22" x14ac:dyDescent="0.25">
      <c r="B52">
        <v>1420</v>
      </c>
      <c r="C52">
        <v>5</v>
      </c>
      <c r="D52" t="s">
        <v>705</v>
      </c>
      <c r="T52" s="17"/>
      <c r="U52" s="17"/>
      <c r="V52" s="17"/>
    </row>
    <row r="53" spans="2:22" x14ac:dyDescent="0.25">
      <c r="B53">
        <v>143</v>
      </c>
      <c r="C53">
        <v>4</v>
      </c>
      <c r="D53" t="s">
        <v>706</v>
      </c>
      <c r="T53" s="17"/>
      <c r="U53" s="17"/>
      <c r="V53" s="17"/>
    </row>
    <row r="54" spans="2:22" x14ac:dyDescent="0.25">
      <c r="B54">
        <v>1430</v>
      </c>
      <c r="C54">
        <v>5</v>
      </c>
      <c r="D54" t="s">
        <v>706</v>
      </c>
      <c r="T54" s="17"/>
      <c r="U54" s="17"/>
      <c r="V54" s="17"/>
    </row>
    <row r="55" spans="2:22" x14ac:dyDescent="0.25">
      <c r="B55">
        <v>144</v>
      </c>
      <c r="C55">
        <v>4</v>
      </c>
      <c r="D55" t="s">
        <v>707</v>
      </c>
      <c r="T55" s="17"/>
      <c r="U55" s="17"/>
      <c r="V55" s="17"/>
    </row>
    <row r="56" spans="2:22" x14ac:dyDescent="0.25">
      <c r="B56">
        <v>1440</v>
      </c>
      <c r="C56">
        <v>5</v>
      </c>
      <c r="D56" t="s">
        <v>707</v>
      </c>
      <c r="T56" s="17"/>
      <c r="U56" s="17"/>
      <c r="V56" s="17"/>
    </row>
    <row r="57" spans="2:22" x14ac:dyDescent="0.25">
      <c r="B57">
        <v>145</v>
      </c>
      <c r="C57">
        <v>4</v>
      </c>
      <c r="D57" t="s">
        <v>708</v>
      </c>
      <c r="T57" s="17"/>
      <c r="U57" s="17"/>
      <c r="V57" s="17"/>
    </row>
    <row r="58" spans="2:22" x14ac:dyDescent="0.25">
      <c r="B58">
        <v>1450</v>
      </c>
      <c r="C58">
        <v>5</v>
      </c>
      <c r="D58" t="s">
        <v>708</v>
      </c>
      <c r="T58" s="17"/>
      <c r="U58" s="17"/>
      <c r="V58" s="17"/>
    </row>
    <row r="59" spans="2:22" x14ac:dyDescent="0.25">
      <c r="B59">
        <v>146</v>
      </c>
      <c r="C59">
        <v>4</v>
      </c>
      <c r="D59" t="s">
        <v>709</v>
      </c>
      <c r="T59" s="17"/>
      <c r="U59" s="17"/>
      <c r="V59" s="17"/>
    </row>
    <row r="60" spans="2:22" x14ac:dyDescent="0.25">
      <c r="B60">
        <v>1460</v>
      </c>
      <c r="C60">
        <v>5</v>
      </c>
      <c r="D60" t="s">
        <v>709</v>
      </c>
      <c r="T60" s="17"/>
      <c r="U60" s="17"/>
      <c r="V60" s="17"/>
    </row>
    <row r="61" spans="2:22" x14ac:dyDescent="0.25">
      <c r="B61">
        <v>147</v>
      </c>
      <c r="C61">
        <v>4</v>
      </c>
      <c r="D61" t="s">
        <v>710</v>
      </c>
      <c r="T61" s="17"/>
      <c r="U61" s="17"/>
      <c r="V61" s="17"/>
    </row>
    <row r="62" spans="2:22" x14ac:dyDescent="0.25">
      <c r="B62">
        <v>1471</v>
      </c>
      <c r="C62">
        <v>5</v>
      </c>
      <c r="D62" t="s">
        <v>711</v>
      </c>
      <c r="T62" s="17"/>
      <c r="U62" s="17"/>
      <c r="V62" s="17"/>
    </row>
    <row r="63" spans="2:22" x14ac:dyDescent="0.25">
      <c r="B63">
        <v>1472</v>
      </c>
      <c r="C63">
        <v>5</v>
      </c>
      <c r="D63" t="s">
        <v>712</v>
      </c>
      <c r="T63" s="17"/>
      <c r="U63" s="17"/>
      <c r="V63" s="17"/>
    </row>
    <row r="64" spans="2:22" x14ac:dyDescent="0.25">
      <c r="B64">
        <v>149</v>
      </c>
      <c r="C64">
        <v>4</v>
      </c>
      <c r="D64" t="s">
        <v>713</v>
      </c>
      <c r="T64" s="17"/>
      <c r="U64" s="17"/>
      <c r="V64" s="17"/>
    </row>
    <row r="65" spans="2:22" x14ac:dyDescent="0.25">
      <c r="B65">
        <v>1491</v>
      </c>
      <c r="C65">
        <v>5</v>
      </c>
      <c r="D65" t="s">
        <v>714</v>
      </c>
      <c r="T65" s="17"/>
      <c r="U65" s="17"/>
      <c r="V65" s="17"/>
    </row>
    <row r="66" spans="2:22" x14ac:dyDescent="0.25">
      <c r="B66">
        <v>1492</v>
      </c>
      <c r="C66">
        <v>5</v>
      </c>
      <c r="D66" t="s">
        <v>715</v>
      </c>
      <c r="T66" s="17"/>
      <c r="U66" s="17"/>
      <c r="V66" s="17"/>
    </row>
    <row r="67" spans="2:22" x14ac:dyDescent="0.25">
      <c r="B67">
        <v>1499</v>
      </c>
      <c r="C67">
        <v>5</v>
      </c>
      <c r="D67" t="s">
        <v>716</v>
      </c>
      <c r="T67" s="17"/>
      <c r="U67" s="17"/>
      <c r="V67" s="17"/>
    </row>
    <row r="68" spans="2:22" x14ac:dyDescent="0.25">
      <c r="B68">
        <v>15</v>
      </c>
      <c r="C68">
        <v>3</v>
      </c>
      <c r="D68" t="s">
        <v>717</v>
      </c>
      <c r="T68" s="17"/>
      <c r="U68" s="17"/>
      <c r="V68" s="17"/>
    </row>
    <row r="69" spans="2:22" x14ac:dyDescent="0.25">
      <c r="B69">
        <v>150</v>
      </c>
      <c r="C69">
        <v>4</v>
      </c>
      <c r="D69" t="s">
        <v>717</v>
      </c>
      <c r="T69" s="17"/>
      <c r="U69" s="17"/>
      <c r="V69" s="17"/>
    </row>
    <row r="70" spans="2:22" x14ac:dyDescent="0.25">
      <c r="B70">
        <v>1500</v>
      </c>
      <c r="C70">
        <v>5</v>
      </c>
      <c r="D70" t="s">
        <v>717</v>
      </c>
      <c r="T70" s="17"/>
      <c r="U70" s="17"/>
      <c r="V70" s="17"/>
    </row>
    <row r="71" spans="2:22" x14ac:dyDescent="0.25">
      <c r="B71">
        <v>16</v>
      </c>
      <c r="C71">
        <v>3</v>
      </c>
      <c r="D71" t="s">
        <v>718</v>
      </c>
      <c r="T71" s="17"/>
      <c r="U71" s="17"/>
      <c r="V71" s="17"/>
    </row>
    <row r="72" spans="2:22" x14ac:dyDescent="0.25">
      <c r="B72">
        <v>161</v>
      </c>
      <c r="C72">
        <v>4</v>
      </c>
      <c r="D72" t="s">
        <v>719</v>
      </c>
      <c r="T72" s="17"/>
      <c r="U72" s="17"/>
      <c r="V72" s="17"/>
    </row>
    <row r="73" spans="2:22" x14ac:dyDescent="0.25">
      <c r="B73">
        <v>1610</v>
      </c>
      <c r="C73">
        <v>5</v>
      </c>
      <c r="D73" t="s">
        <v>719</v>
      </c>
      <c r="T73" s="17"/>
      <c r="U73" s="17"/>
      <c r="V73" s="17"/>
    </row>
    <row r="74" spans="2:22" x14ac:dyDescent="0.25">
      <c r="B74">
        <v>162</v>
      </c>
      <c r="C74">
        <v>4</v>
      </c>
      <c r="D74" t="s">
        <v>720</v>
      </c>
      <c r="T74" s="17"/>
      <c r="U74" s="17"/>
      <c r="V74" s="17"/>
    </row>
    <row r="75" spans="2:22" x14ac:dyDescent="0.25">
      <c r="B75">
        <v>1620</v>
      </c>
      <c r="C75">
        <v>5</v>
      </c>
      <c r="D75" t="s">
        <v>720</v>
      </c>
      <c r="T75" s="17"/>
      <c r="U75" s="17"/>
      <c r="V75" s="17"/>
    </row>
    <row r="76" spans="2:22" x14ac:dyDescent="0.25">
      <c r="B76">
        <v>163</v>
      </c>
      <c r="C76">
        <v>4</v>
      </c>
      <c r="D76" t="s">
        <v>721</v>
      </c>
      <c r="T76" s="17"/>
      <c r="U76" s="17"/>
      <c r="V76" s="17"/>
    </row>
    <row r="77" spans="2:22" x14ac:dyDescent="0.25">
      <c r="B77">
        <v>1630</v>
      </c>
      <c r="C77">
        <v>5</v>
      </c>
      <c r="D77" t="s">
        <v>721</v>
      </c>
      <c r="T77" s="17"/>
      <c r="U77" s="17"/>
      <c r="V77" s="17"/>
    </row>
    <row r="78" spans="2:22" x14ac:dyDescent="0.25">
      <c r="B78">
        <v>164</v>
      </c>
      <c r="C78">
        <v>4</v>
      </c>
      <c r="D78" t="s">
        <v>722</v>
      </c>
      <c r="T78" s="17"/>
      <c r="U78" s="17"/>
      <c r="V78" s="17"/>
    </row>
    <row r="79" spans="2:22" x14ac:dyDescent="0.25">
      <c r="B79">
        <v>1640</v>
      </c>
      <c r="C79">
        <v>5</v>
      </c>
      <c r="D79" t="s">
        <v>722</v>
      </c>
      <c r="T79" s="17"/>
      <c r="U79" s="17"/>
      <c r="V79" s="17"/>
    </row>
    <row r="80" spans="2:22" x14ac:dyDescent="0.25">
      <c r="B80">
        <v>17</v>
      </c>
      <c r="C80">
        <v>3</v>
      </c>
      <c r="D80" t="s">
        <v>723</v>
      </c>
      <c r="T80" s="17"/>
      <c r="U80" s="17"/>
      <c r="V80" s="17"/>
    </row>
    <row r="81" spans="2:22" x14ac:dyDescent="0.25">
      <c r="B81">
        <v>170</v>
      </c>
      <c r="C81">
        <v>4</v>
      </c>
      <c r="D81" t="s">
        <v>723</v>
      </c>
      <c r="T81" s="17"/>
      <c r="U81" s="17"/>
      <c r="V81" s="17"/>
    </row>
    <row r="82" spans="2:22" x14ac:dyDescent="0.25">
      <c r="B82">
        <v>1700</v>
      </c>
      <c r="C82">
        <v>5</v>
      </c>
      <c r="D82" t="s">
        <v>723</v>
      </c>
      <c r="T82" s="17"/>
      <c r="U82" s="17"/>
      <c r="V82" s="17"/>
    </row>
    <row r="83" spans="2:22" x14ac:dyDescent="0.25">
      <c r="B83">
        <v>2</v>
      </c>
      <c r="C83">
        <v>2</v>
      </c>
      <c r="D83" t="s">
        <v>589</v>
      </c>
      <c r="T83" s="17"/>
      <c r="U83" s="17"/>
      <c r="V83" s="17"/>
    </row>
    <row r="84" spans="2:22" x14ac:dyDescent="0.25">
      <c r="B84">
        <v>21</v>
      </c>
      <c r="C84">
        <v>3</v>
      </c>
      <c r="D84" t="s">
        <v>724</v>
      </c>
      <c r="T84" s="17"/>
      <c r="U84" s="17"/>
      <c r="V84" s="17"/>
    </row>
    <row r="85" spans="2:22" x14ac:dyDescent="0.25">
      <c r="B85">
        <v>210</v>
      </c>
      <c r="C85">
        <v>4</v>
      </c>
      <c r="D85" t="s">
        <v>724</v>
      </c>
      <c r="T85" s="17"/>
      <c r="U85" s="17"/>
      <c r="V85" s="17"/>
    </row>
    <row r="86" spans="2:22" x14ac:dyDescent="0.25">
      <c r="B86">
        <v>2101</v>
      </c>
      <c r="C86">
        <v>5</v>
      </c>
      <c r="D86" t="s">
        <v>725</v>
      </c>
      <c r="T86" s="17"/>
      <c r="U86" s="17"/>
      <c r="V86" s="17"/>
    </row>
    <row r="87" spans="2:22" x14ac:dyDescent="0.25">
      <c r="B87">
        <v>2109</v>
      </c>
      <c r="C87">
        <v>5</v>
      </c>
      <c r="D87" t="s">
        <v>726</v>
      </c>
      <c r="T87" s="17"/>
      <c r="U87" s="17"/>
      <c r="V87" s="17"/>
    </row>
    <row r="88" spans="2:22" x14ac:dyDescent="0.25">
      <c r="B88">
        <v>22</v>
      </c>
      <c r="C88">
        <v>3</v>
      </c>
      <c r="D88" t="s">
        <v>727</v>
      </c>
      <c r="T88" s="17"/>
      <c r="U88" s="17"/>
      <c r="V88" s="17"/>
    </row>
    <row r="89" spans="2:22" x14ac:dyDescent="0.25">
      <c r="B89">
        <v>220</v>
      </c>
      <c r="C89">
        <v>4</v>
      </c>
      <c r="D89" t="s">
        <v>727</v>
      </c>
      <c r="T89" s="17"/>
      <c r="U89" s="17"/>
      <c r="V89" s="17"/>
    </row>
    <row r="90" spans="2:22" x14ac:dyDescent="0.25">
      <c r="B90">
        <v>2200</v>
      </c>
      <c r="C90">
        <v>5</v>
      </c>
      <c r="D90" t="s">
        <v>727</v>
      </c>
      <c r="T90" s="17"/>
      <c r="U90" s="17"/>
      <c r="V90" s="17"/>
    </row>
    <row r="91" spans="2:22" x14ac:dyDescent="0.25">
      <c r="B91">
        <v>23</v>
      </c>
      <c r="C91">
        <v>3</v>
      </c>
      <c r="D91" t="s">
        <v>728</v>
      </c>
      <c r="T91" s="17"/>
      <c r="U91" s="17"/>
      <c r="V91" s="17"/>
    </row>
    <row r="92" spans="2:22" x14ac:dyDescent="0.25">
      <c r="B92">
        <v>230</v>
      </c>
      <c r="C92">
        <v>4</v>
      </c>
      <c r="D92" t="s">
        <v>728</v>
      </c>
      <c r="T92" s="17"/>
      <c r="U92" s="17"/>
      <c r="V92" s="17"/>
    </row>
    <row r="93" spans="2:22" x14ac:dyDescent="0.25">
      <c r="B93">
        <v>2300</v>
      </c>
      <c r="C93">
        <v>5</v>
      </c>
      <c r="D93" t="s">
        <v>728</v>
      </c>
      <c r="T93" s="17"/>
      <c r="U93" s="17"/>
      <c r="V93" s="17"/>
    </row>
    <row r="94" spans="2:22" x14ac:dyDescent="0.25">
      <c r="B94">
        <v>24</v>
      </c>
      <c r="C94">
        <v>3</v>
      </c>
      <c r="D94" t="s">
        <v>729</v>
      </c>
      <c r="T94" s="17"/>
      <c r="U94" s="17"/>
      <c r="V94" s="17"/>
    </row>
    <row r="95" spans="2:22" x14ac:dyDescent="0.25">
      <c r="B95">
        <v>240</v>
      </c>
      <c r="C95">
        <v>4</v>
      </c>
      <c r="D95" t="s">
        <v>729</v>
      </c>
      <c r="T95" s="17"/>
      <c r="U95" s="17"/>
      <c r="V95" s="17"/>
    </row>
    <row r="96" spans="2:22" x14ac:dyDescent="0.25">
      <c r="B96">
        <v>2400</v>
      </c>
      <c r="C96">
        <v>5</v>
      </c>
      <c r="D96" t="s">
        <v>729</v>
      </c>
      <c r="T96" s="17"/>
      <c r="U96" s="17"/>
      <c r="V96" s="17"/>
    </row>
    <row r="97" spans="2:22" x14ac:dyDescent="0.25">
      <c r="B97">
        <v>3</v>
      </c>
      <c r="C97">
        <v>2</v>
      </c>
      <c r="D97" t="s">
        <v>590</v>
      </c>
      <c r="T97" s="17"/>
      <c r="U97" s="17"/>
      <c r="V97" s="17"/>
    </row>
    <row r="98" spans="2:22" x14ac:dyDescent="0.25">
      <c r="B98">
        <v>31</v>
      </c>
      <c r="C98">
        <v>3</v>
      </c>
      <c r="D98" t="s">
        <v>730</v>
      </c>
      <c r="T98" s="17"/>
      <c r="U98" s="17"/>
      <c r="V98" s="17"/>
    </row>
    <row r="99" spans="2:22" x14ac:dyDescent="0.25">
      <c r="B99">
        <v>311</v>
      </c>
      <c r="C99">
        <v>4</v>
      </c>
      <c r="D99" t="s">
        <v>731</v>
      </c>
      <c r="T99" s="17"/>
      <c r="U99" s="17"/>
      <c r="V99" s="17"/>
    </row>
    <row r="100" spans="2:22" x14ac:dyDescent="0.25">
      <c r="B100">
        <v>3111</v>
      </c>
      <c r="C100">
        <v>5</v>
      </c>
      <c r="D100" t="s">
        <v>732</v>
      </c>
      <c r="T100" s="17"/>
      <c r="U100" s="17"/>
      <c r="V100" s="17"/>
    </row>
    <row r="101" spans="2:22" x14ac:dyDescent="0.25">
      <c r="B101">
        <v>3112</v>
      </c>
      <c r="C101">
        <v>5</v>
      </c>
      <c r="D101" t="s">
        <v>733</v>
      </c>
      <c r="T101" s="17"/>
      <c r="U101" s="17"/>
      <c r="V101" s="17"/>
    </row>
    <row r="102" spans="2:22" x14ac:dyDescent="0.25">
      <c r="B102">
        <v>3113</v>
      </c>
      <c r="C102">
        <v>5</v>
      </c>
      <c r="D102" t="s">
        <v>734</v>
      </c>
      <c r="T102" s="17"/>
      <c r="U102" s="17"/>
      <c r="V102" s="17"/>
    </row>
    <row r="103" spans="2:22" x14ac:dyDescent="0.25">
      <c r="B103">
        <v>312</v>
      </c>
      <c r="C103">
        <v>4</v>
      </c>
      <c r="D103" t="s">
        <v>735</v>
      </c>
      <c r="T103" s="17"/>
      <c r="U103" s="17"/>
      <c r="V103" s="17"/>
    </row>
    <row r="104" spans="2:22" x14ac:dyDescent="0.25">
      <c r="B104">
        <v>3120</v>
      </c>
      <c r="C104">
        <v>5</v>
      </c>
      <c r="D104" t="s">
        <v>735</v>
      </c>
      <c r="T104" s="17"/>
      <c r="U104" s="17"/>
      <c r="V104" s="17"/>
    </row>
    <row r="105" spans="2:22" x14ac:dyDescent="0.25">
      <c r="B105">
        <v>32</v>
      </c>
      <c r="C105">
        <v>3</v>
      </c>
      <c r="D105" t="s">
        <v>736</v>
      </c>
      <c r="T105" s="17"/>
      <c r="U105" s="17"/>
      <c r="V105" s="17"/>
    </row>
    <row r="106" spans="2:22" x14ac:dyDescent="0.25">
      <c r="B106">
        <v>321</v>
      </c>
      <c r="C106">
        <v>4</v>
      </c>
      <c r="D106" t="s">
        <v>737</v>
      </c>
      <c r="T106" s="17"/>
      <c r="U106" s="17"/>
      <c r="V106" s="17"/>
    </row>
    <row r="107" spans="2:22" x14ac:dyDescent="0.25">
      <c r="B107">
        <v>3210</v>
      </c>
      <c r="C107">
        <v>5</v>
      </c>
      <c r="D107" t="s">
        <v>737</v>
      </c>
      <c r="T107" s="17"/>
      <c r="U107" s="17"/>
      <c r="V107" s="17"/>
    </row>
    <row r="108" spans="2:22" x14ac:dyDescent="0.25">
      <c r="B108">
        <v>322</v>
      </c>
      <c r="C108">
        <v>4</v>
      </c>
      <c r="D108" t="s">
        <v>738</v>
      </c>
      <c r="T108" s="17"/>
      <c r="U108" s="17"/>
      <c r="V108" s="17"/>
    </row>
    <row r="109" spans="2:22" x14ac:dyDescent="0.25">
      <c r="B109">
        <v>3220</v>
      </c>
      <c r="C109">
        <v>5</v>
      </c>
      <c r="D109" t="s">
        <v>738</v>
      </c>
      <c r="T109" s="17"/>
      <c r="U109" s="17"/>
      <c r="V109" s="17"/>
    </row>
    <row r="110" spans="2:22" x14ac:dyDescent="0.25">
      <c r="B110">
        <v>5</v>
      </c>
      <c r="C110">
        <v>2</v>
      </c>
      <c r="D110" t="s">
        <v>591</v>
      </c>
      <c r="T110" s="17"/>
      <c r="U110" s="17"/>
      <c r="V110" s="17"/>
    </row>
    <row r="111" spans="2:22" x14ac:dyDescent="0.25">
      <c r="B111">
        <v>51</v>
      </c>
      <c r="C111">
        <v>3</v>
      </c>
      <c r="D111" t="s">
        <v>739</v>
      </c>
      <c r="T111" s="17"/>
      <c r="U111" s="17"/>
      <c r="V111" s="17"/>
    </row>
    <row r="112" spans="2:22" x14ac:dyDescent="0.25">
      <c r="B112">
        <v>510</v>
      </c>
      <c r="C112">
        <v>4</v>
      </c>
      <c r="D112" t="s">
        <v>739</v>
      </c>
      <c r="T112" s="17"/>
      <c r="U112" s="17"/>
      <c r="V112" s="17"/>
    </row>
    <row r="113" spans="2:22" x14ac:dyDescent="0.25">
      <c r="B113">
        <v>5100</v>
      </c>
      <c r="C113">
        <v>5</v>
      </c>
      <c r="D113" t="s">
        <v>739</v>
      </c>
      <c r="T113" s="17"/>
      <c r="U113" s="17"/>
      <c r="V113" s="17"/>
    </row>
    <row r="114" spans="2:22" x14ac:dyDescent="0.25">
      <c r="B114">
        <v>52</v>
      </c>
      <c r="C114">
        <v>3</v>
      </c>
      <c r="D114" t="s">
        <v>740</v>
      </c>
      <c r="T114" s="17"/>
      <c r="U114" s="17"/>
      <c r="V114" s="17"/>
    </row>
    <row r="115" spans="2:22" x14ac:dyDescent="0.25">
      <c r="B115">
        <v>520</v>
      </c>
      <c r="C115">
        <v>4</v>
      </c>
      <c r="D115" t="s">
        <v>740</v>
      </c>
      <c r="T115" s="17"/>
      <c r="U115" s="17"/>
      <c r="V115" s="17"/>
    </row>
    <row r="116" spans="2:22" x14ac:dyDescent="0.25">
      <c r="B116">
        <v>5200</v>
      </c>
      <c r="C116">
        <v>5</v>
      </c>
      <c r="D116" t="s">
        <v>740</v>
      </c>
      <c r="T116" s="17"/>
      <c r="U116" s="17"/>
      <c r="V116" s="17"/>
    </row>
    <row r="117" spans="2:22" x14ac:dyDescent="0.25">
      <c r="B117">
        <v>6</v>
      </c>
      <c r="C117">
        <v>2</v>
      </c>
      <c r="D117" t="s">
        <v>592</v>
      </c>
      <c r="T117" s="17"/>
      <c r="U117" s="17"/>
      <c r="V117" s="17"/>
    </row>
    <row r="118" spans="2:22" x14ac:dyDescent="0.25">
      <c r="B118">
        <v>61</v>
      </c>
      <c r="C118">
        <v>3</v>
      </c>
      <c r="D118" t="s">
        <v>741</v>
      </c>
      <c r="T118" s="17"/>
      <c r="U118" s="17"/>
      <c r="V118" s="17"/>
    </row>
    <row r="119" spans="2:22" x14ac:dyDescent="0.25">
      <c r="B119">
        <v>610</v>
      </c>
      <c r="C119">
        <v>4</v>
      </c>
      <c r="D119" t="s">
        <v>741</v>
      </c>
      <c r="T119" s="17"/>
      <c r="U119" s="17"/>
      <c r="V119" s="17"/>
    </row>
    <row r="120" spans="2:22" x14ac:dyDescent="0.25">
      <c r="B120">
        <v>6100</v>
      </c>
      <c r="C120">
        <v>5</v>
      </c>
      <c r="D120" t="s">
        <v>741</v>
      </c>
      <c r="T120" s="17"/>
      <c r="U120" s="17"/>
      <c r="V120" s="17"/>
    </row>
    <row r="121" spans="2:22" x14ac:dyDescent="0.25">
      <c r="B121">
        <v>62</v>
      </c>
      <c r="C121">
        <v>3</v>
      </c>
      <c r="D121" t="s">
        <v>742</v>
      </c>
      <c r="T121" s="17"/>
      <c r="U121" s="17"/>
      <c r="V121" s="17"/>
    </row>
    <row r="122" spans="2:22" x14ac:dyDescent="0.25">
      <c r="B122">
        <v>620</v>
      </c>
      <c r="C122">
        <v>4</v>
      </c>
      <c r="D122" t="s">
        <v>742</v>
      </c>
      <c r="T122" s="17"/>
      <c r="U122" s="17"/>
      <c r="V122" s="17"/>
    </row>
    <row r="123" spans="2:22" x14ac:dyDescent="0.25">
      <c r="B123">
        <v>6200</v>
      </c>
      <c r="C123">
        <v>5</v>
      </c>
      <c r="D123" t="s">
        <v>742</v>
      </c>
      <c r="T123" s="17"/>
      <c r="U123" s="17"/>
      <c r="V123" s="17"/>
    </row>
    <row r="124" spans="2:22" x14ac:dyDescent="0.25">
      <c r="B124">
        <v>7</v>
      </c>
      <c r="C124">
        <v>2</v>
      </c>
      <c r="D124" t="s">
        <v>593</v>
      </c>
      <c r="T124" s="17"/>
      <c r="U124" s="17"/>
      <c r="V124" s="17"/>
    </row>
    <row r="125" spans="2:22" x14ac:dyDescent="0.25">
      <c r="B125">
        <v>71</v>
      </c>
      <c r="C125">
        <v>3</v>
      </c>
      <c r="D125" t="s">
        <v>743</v>
      </c>
      <c r="T125" s="17"/>
      <c r="U125" s="17"/>
      <c r="V125" s="17"/>
    </row>
    <row r="126" spans="2:22" x14ac:dyDescent="0.25">
      <c r="B126">
        <v>710</v>
      </c>
      <c r="C126">
        <v>4</v>
      </c>
      <c r="D126" t="s">
        <v>743</v>
      </c>
      <c r="T126" s="17"/>
      <c r="U126" s="17"/>
      <c r="V126" s="17"/>
    </row>
    <row r="127" spans="2:22" x14ac:dyDescent="0.25">
      <c r="B127">
        <v>7100</v>
      </c>
      <c r="C127">
        <v>5</v>
      </c>
      <c r="D127" t="s">
        <v>743</v>
      </c>
      <c r="T127" s="17"/>
      <c r="U127" s="17"/>
      <c r="V127" s="17"/>
    </row>
    <row r="128" spans="2:22" x14ac:dyDescent="0.25">
      <c r="B128">
        <v>72</v>
      </c>
      <c r="C128">
        <v>3</v>
      </c>
      <c r="D128" t="s">
        <v>744</v>
      </c>
      <c r="T128" s="17"/>
      <c r="U128" s="17"/>
      <c r="V128" s="17"/>
    </row>
    <row r="129" spans="2:22" x14ac:dyDescent="0.25">
      <c r="B129">
        <v>721</v>
      </c>
      <c r="C129">
        <v>4</v>
      </c>
      <c r="D129" t="s">
        <v>745</v>
      </c>
      <c r="T129" s="17"/>
      <c r="U129" s="17"/>
      <c r="V129" s="17"/>
    </row>
    <row r="130" spans="2:22" x14ac:dyDescent="0.25">
      <c r="B130">
        <v>7210</v>
      </c>
      <c r="C130">
        <v>5</v>
      </c>
      <c r="D130" t="s">
        <v>745</v>
      </c>
      <c r="T130" s="17"/>
      <c r="U130" s="17"/>
      <c r="V130" s="17"/>
    </row>
    <row r="131" spans="2:22" x14ac:dyDescent="0.25">
      <c r="B131">
        <v>729</v>
      </c>
      <c r="C131">
        <v>4</v>
      </c>
      <c r="D131" t="s">
        <v>744</v>
      </c>
      <c r="T131" s="17"/>
      <c r="U131" s="17"/>
      <c r="V131" s="17"/>
    </row>
    <row r="132" spans="2:22" x14ac:dyDescent="0.25">
      <c r="B132">
        <v>7290</v>
      </c>
      <c r="C132">
        <v>5</v>
      </c>
      <c r="D132" t="s">
        <v>744</v>
      </c>
      <c r="T132" s="17"/>
      <c r="U132" s="17"/>
      <c r="V132" s="17"/>
    </row>
    <row r="133" spans="2:22" x14ac:dyDescent="0.25">
      <c r="B133">
        <v>8</v>
      </c>
      <c r="C133">
        <v>2</v>
      </c>
      <c r="D133" t="s">
        <v>594</v>
      </c>
      <c r="T133" s="17"/>
      <c r="U133" s="17"/>
      <c r="V133" s="17"/>
    </row>
    <row r="134" spans="2:22" x14ac:dyDescent="0.25">
      <c r="B134">
        <v>81</v>
      </c>
      <c r="C134">
        <v>3</v>
      </c>
      <c r="D134" t="s">
        <v>746</v>
      </c>
      <c r="T134" s="17"/>
      <c r="U134" s="17"/>
      <c r="V134" s="17"/>
    </row>
    <row r="135" spans="2:22" x14ac:dyDescent="0.25">
      <c r="B135">
        <v>811</v>
      </c>
      <c r="C135">
        <v>4</v>
      </c>
      <c r="D135" t="s">
        <v>747</v>
      </c>
      <c r="T135" s="17"/>
      <c r="U135" s="17"/>
      <c r="V135" s="17"/>
    </row>
    <row r="136" spans="2:22" x14ac:dyDescent="0.25">
      <c r="B136">
        <v>8110</v>
      </c>
      <c r="C136">
        <v>5</v>
      </c>
      <c r="D136" t="s">
        <v>747</v>
      </c>
      <c r="T136" s="17"/>
      <c r="U136" s="17"/>
      <c r="V136" s="17"/>
    </row>
    <row r="137" spans="2:22" x14ac:dyDescent="0.25">
      <c r="B137">
        <v>812</v>
      </c>
      <c r="C137">
        <v>4</v>
      </c>
      <c r="D137" t="s">
        <v>748</v>
      </c>
      <c r="T137" s="17"/>
      <c r="U137" s="17"/>
      <c r="V137" s="17"/>
    </row>
    <row r="138" spans="2:22" x14ac:dyDescent="0.25">
      <c r="B138">
        <v>8120</v>
      </c>
      <c r="C138">
        <v>5</v>
      </c>
      <c r="D138" t="s">
        <v>748</v>
      </c>
      <c r="T138" s="17"/>
      <c r="U138" s="17"/>
      <c r="V138" s="17"/>
    </row>
    <row r="139" spans="2:22" x14ac:dyDescent="0.25">
      <c r="B139">
        <v>89</v>
      </c>
      <c r="C139">
        <v>3</v>
      </c>
      <c r="D139" t="s">
        <v>749</v>
      </c>
      <c r="T139" s="17"/>
      <c r="U139" s="17"/>
      <c r="V139" s="17"/>
    </row>
    <row r="140" spans="2:22" x14ac:dyDescent="0.25">
      <c r="B140">
        <v>891</v>
      </c>
      <c r="C140">
        <v>4</v>
      </c>
      <c r="D140" t="s">
        <v>750</v>
      </c>
      <c r="T140" s="17"/>
      <c r="U140" s="17"/>
      <c r="V140" s="17"/>
    </row>
    <row r="141" spans="2:22" x14ac:dyDescent="0.25">
      <c r="B141">
        <v>8910</v>
      </c>
      <c r="C141">
        <v>5</v>
      </c>
      <c r="D141" t="s">
        <v>750</v>
      </c>
      <c r="T141" s="17"/>
      <c r="U141" s="17"/>
      <c r="V141" s="17"/>
    </row>
    <row r="142" spans="2:22" x14ac:dyDescent="0.25">
      <c r="B142">
        <v>892</v>
      </c>
      <c r="C142">
        <v>4</v>
      </c>
      <c r="D142" t="s">
        <v>751</v>
      </c>
      <c r="T142" s="17"/>
      <c r="U142" s="17"/>
      <c r="V142" s="17"/>
    </row>
    <row r="143" spans="2:22" x14ac:dyDescent="0.25">
      <c r="B143">
        <v>8920</v>
      </c>
      <c r="C143">
        <v>5</v>
      </c>
      <c r="D143" t="s">
        <v>751</v>
      </c>
      <c r="T143" s="17"/>
      <c r="U143" s="17"/>
      <c r="V143" s="17"/>
    </row>
    <row r="144" spans="2:22" x14ac:dyDescent="0.25">
      <c r="B144">
        <v>893</v>
      </c>
      <c r="C144">
        <v>4</v>
      </c>
      <c r="D144" t="s">
        <v>752</v>
      </c>
      <c r="T144" s="17"/>
      <c r="U144" s="17"/>
      <c r="V144" s="17"/>
    </row>
    <row r="145" spans="2:22" x14ac:dyDescent="0.25">
      <c r="B145">
        <v>8930</v>
      </c>
      <c r="C145">
        <v>5</v>
      </c>
      <c r="D145" t="s">
        <v>752</v>
      </c>
      <c r="T145" s="17"/>
      <c r="U145" s="17"/>
      <c r="V145" s="17"/>
    </row>
    <row r="146" spans="2:22" x14ac:dyDescent="0.25">
      <c r="B146">
        <v>899</v>
      </c>
      <c r="C146">
        <v>4</v>
      </c>
      <c r="D146" t="s">
        <v>749</v>
      </c>
      <c r="T146" s="17"/>
      <c r="U146" s="17"/>
      <c r="V146" s="17"/>
    </row>
    <row r="147" spans="2:22" x14ac:dyDescent="0.25">
      <c r="B147">
        <v>8990</v>
      </c>
      <c r="C147">
        <v>5</v>
      </c>
      <c r="D147" t="s">
        <v>749</v>
      </c>
      <c r="T147" s="17"/>
      <c r="U147" s="17"/>
      <c r="V147" s="17"/>
    </row>
    <row r="148" spans="2:22" x14ac:dyDescent="0.25">
      <c r="B148">
        <v>9</v>
      </c>
      <c r="C148">
        <v>2</v>
      </c>
      <c r="D148" t="s">
        <v>595</v>
      </c>
      <c r="T148" s="17"/>
      <c r="U148" s="17"/>
      <c r="V148" s="17"/>
    </row>
    <row r="149" spans="2:22" x14ac:dyDescent="0.25">
      <c r="B149">
        <v>91</v>
      </c>
      <c r="C149">
        <v>3</v>
      </c>
      <c r="D149" t="s">
        <v>753</v>
      </c>
      <c r="T149" s="17"/>
      <c r="U149" s="17"/>
      <c r="V149" s="17"/>
    </row>
    <row r="150" spans="2:22" x14ac:dyDescent="0.25">
      <c r="B150">
        <v>910</v>
      </c>
      <c r="C150">
        <v>4</v>
      </c>
      <c r="D150" t="s">
        <v>753</v>
      </c>
      <c r="T150" s="17"/>
      <c r="U150" s="17"/>
      <c r="V150" s="17"/>
    </row>
    <row r="151" spans="2:22" x14ac:dyDescent="0.25">
      <c r="B151">
        <v>9100</v>
      </c>
      <c r="C151">
        <v>5</v>
      </c>
      <c r="D151" t="s">
        <v>753</v>
      </c>
      <c r="T151" s="17"/>
      <c r="U151" s="17"/>
      <c r="V151" s="17"/>
    </row>
    <row r="152" spans="2:22" x14ac:dyDescent="0.25">
      <c r="B152">
        <v>99</v>
      </c>
      <c r="C152">
        <v>3</v>
      </c>
      <c r="D152" t="s">
        <v>754</v>
      </c>
      <c r="T152" s="17"/>
      <c r="U152" s="17"/>
      <c r="V152" s="17"/>
    </row>
    <row r="153" spans="2:22" x14ac:dyDescent="0.25">
      <c r="B153">
        <v>990</v>
      </c>
      <c r="C153">
        <v>4</v>
      </c>
      <c r="D153" t="s">
        <v>754</v>
      </c>
      <c r="T153" s="17"/>
      <c r="U153" s="17"/>
      <c r="V153" s="17"/>
    </row>
    <row r="154" spans="2:22" x14ac:dyDescent="0.25">
      <c r="B154">
        <v>9900</v>
      </c>
      <c r="C154">
        <v>5</v>
      </c>
      <c r="D154" t="s">
        <v>754</v>
      </c>
      <c r="T154" s="17"/>
      <c r="U154" s="17"/>
      <c r="V154" s="17"/>
    </row>
    <row r="155" spans="2:22" x14ac:dyDescent="0.25">
      <c r="B155">
        <v>10</v>
      </c>
      <c r="C155">
        <v>2</v>
      </c>
      <c r="D155" t="s">
        <v>596</v>
      </c>
      <c r="T155" s="17"/>
      <c r="U155" s="17"/>
      <c r="V155" s="17"/>
    </row>
    <row r="156" spans="2:22" x14ac:dyDescent="0.25">
      <c r="B156">
        <v>101</v>
      </c>
      <c r="C156">
        <v>3</v>
      </c>
      <c r="D156" t="s">
        <v>755</v>
      </c>
      <c r="T156" s="17"/>
      <c r="U156" s="17"/>
      <c r="V156" s="17"/>
    </row>
    <row r="157" spans="2:22" x14ac:dyDescent="0.25">
      <c r="B157">
        <v>1011</v>
      </c>
      <c r="C157">
        <v>4</v>
      </c>
      <c r="D157" t="s">
        <v>756</v>
      </c>
      <c r="T157" s="17"/>
      <c r="U157" s="17"/>
      <c r="V157" s="17"/>
    </row>
    <row r="158" spans="2:22" x14ac:dyDescent="0.25">
      <c r="B158">
        <v>10110</v>
      </c>
      <c r="C158">
        <v>5</v>
      </c>
      <c r="D158" t="s">
        <v>756</v>
      </c>
      <c r="T158" s="17"/>
      <c r="U158" s="17"/>
      <c r="V158" s="17"/>
    </row>
    <row r="159" spans="2:22" x14ac:dyDescent="0.25">
      <c r="B159">
        <v>1012</v>
      </c>
      <c r="C159">
        <v>4</v>
      </c>
      <c r="D159" t="s">
        <v>757</v>
      </c>
      <c r="T159" s="17"/>
      <c r="U159" s="17"/>
      <c r="V159" s="17"/>
    </row>
    <row r="160" spans="2:22" x14ac:dyDescent="0.25">
      <c r="B160">
        <v>10120</v>
      </c>
      <c r="C160">
        <v>5</v>
      </c>
      <c r="D160" t="s">
        <v>757</v>
      </c>
      <c r="T160" s="17"/>
      <c r="U160" s="17"/>
      <c r="V160" s="17"/>
    </row>
    <row r="161" spans="2:22" x14ac:dyDescent="0.25">
      <c r="B161">
        <v>1013</v>
      </c>
      <c r="C161">
        <v>4</v>
      </c>
      <c r="D161" t="s">
        <v>758</v>
      </c>
      <c r="T161" s="17"/>
      <c r="U161" s="17"/>
      <c r="V161" s="17"/>
    </row>
    <row r="162" spans="2:22" x14ac:dyDescent="0.25">
      <c r="B162">
        <v>10130</v>
      </c>
      <c r="C162">
        <v>5</v>
      </c>
      <c r="D162" t="s">
        <v>758</v>
      </c>
      <c r="T162" s="17"/>
      <c r="U162" s="17"/>
      <c r="V162" s="17"/>
    </row>
    <row r="163" spans="2:22" x14ac:dyDescent="0.25">
      <c r="B163">
        <v>102</v>
      </c>
      <c r="C163">
        <v>3</v>
      </c>
      <c r="D163" t="s">
        <v>759</v>
      </c>
      <c r="T163" s="17"/>
      <c r="U163" s="17"/>
      <c r="V163" s="17"/>
    </row>
    <row r="164" spans="2:22" x14ac:dyDescent="0.25">
      <c r="B164">
        <v>1020</v>
      </c>
      <c r="C164">
        <v>4</v>
      </c>
      <c r="D164" t="s">
        <v>759</v>
      </c>
      <c r="T164" s="17"/>
      <c r="U164" s="17"/>
      <c r="V164" s="17"/>
    </row>
    <row r="165" spans="2:22" x14ac:dyDescent="0.25">
      <c r="B165">
        <v>10201</v>
      </c>
      <c r="C165">
        <v>5</v>
      </c>
      <c r="D165" t="s">
        <v>760</v>
      </c>
      <c r="T165" s="17"/>
      <c r="U165" s="17"/>
      <c r="V165" s="17"/>
    </row>
    <row r="166" spans="2:22" x14ac:dyDescent="0.25">
      <c r="B166">
        <v>10202</v>
      </c>
      <c r="C166">
        <v>5</v>
      </c>
      <c r="D166" t="s">
        <v>761</v>
      </c>
      <c r="T166" s="17"/>
      <c r="U166" s="17"/>
      <c r="V166" s="17"/>
    </row>
    <row r="167" spans="2:22" x14ac:dyDescent="0.25">
      <c r="B167">
        <v>10203</v>
      </c>
      <c r="C167">
        <v>5</v>
      </c>
      <c r="D167" t="s">
        <v>762</v>
      </c>
      <c r="T167" s="17"/>
      <c r="U167" s="17"/>
      <c r="V167" s="17"/>
    </row>
    <row r="168" spans="2:22" x14ac:dyDescent="0.25">
      <c r="B168">
        <v>10204</v>
      </c>
      <c r="C168">
        <v>5</v>
      </c>
      <c r="D168" t="s">
        <v>763</v>
      </c>
      <c r="T168" s="17"/>
      <c r="U168" s="17"/>
      <c r="V168" s="17"/>
    </row>
    <row r="169" spans="2:22" x14ac:dyDescent="0.25">
      <c r="B169">
        <v>10209</v>
      </c>
      <c r="C169">
        <v>5</v>
      </c>
      <c r="D169" t="s">
        <v>764</v>
      </c>
      <c r="T169" s="17"/>
      <c r="U169" s="17"/>
      <c r="V169" s="17"/>
    </row>
    <row r="170" spans="2:22" x14ac:dyDescent="0.25">
      <c r="B170">
        <v>103</v>
      </c>
      <c r="C170">
        <v>3</v>
      </c>
      <c r="D170" t="s">
        <v>765</v>
      </c>
      <c r="T170" s="17"/>
      <c r="U170" s="17"/>
      <c r="V170" s="17"/>
    </row>
    <row r="171" spans="2:22" x14ac:dyDescent="0.25">
      <c r="B171">
        <v>1031</v>
      </c>
      <c r="C171">
        <v>4</v>
      </c>
      <c r="D171" t="s">
        <v>766</v>
      </c>
      <c r="T171" s="17"/>
      <c r="U171" s="17"/>
      <c r="V171" s="17"/>
    </row>
    <row r="172" spans="2:22" x14ac:dyDescent="0.25">
      <c r="B172">
        <v>10310</v>
      </c>
      <c r="C172">
        <v>5</v>
      </c>
      <c r="D172" t="s">
        <v>766</v>
      </c>
      <c r="T172" s="17"/>
      <c r="U172" s="17"/>
      <c r="V172" s="17"/>
    </row>
    <row r="173" spans="2:22" x14ac:dyDescent="0.25">
      <c r="B173">
        <v>1032</v>
      </c>
      <c r="C173">
        <v>4</v>
      </c>
      <c r="D173" t="s">
        <v>767</v>
      </c>
      <c r="T173" s="17"/>
      <c r="U173" s="17"/>
      <c r="V173" s="17"/>
    </row>
    <row r="174" spans="2:22" x14ac:dyDescent="0.25">
      <c r="B174">
        <v>10320</v>
      </c>
      <c r="C174">
        <v>5</v>
      </c>
      <c r="D174" t="s">
        <v>767</v>
      </c>
      <c r="T174" s="17"/>
      <c r="U174" s="17"/>
      <c r="V174" s="17"/>
    </row>
    <row r="175" spans="2:22" x14ac:dyDescent="0.25">
      <c r="B175">
        <v>1039</v>
      </c>
      <c r="C175">
        <v>4</v>
      </c>
      <c r="D175" t="s">
        <v>768</v>
      </c>
      <c r="T175" s="17"/>
      <c r="U175" s="17"/>
      <c r="V175" s="17"/>
    </row>
    <row r="176" spans="2:22" x14ac:dyDescent="0.25">
      <c r="B176">
        <v>10390</v>
      </c>
      <c r="C176">
        <v>5</v>
      </c>
      <c r="D176" t="s">
        <v>768</v>
      </c>
      <c r="T176" s="17"/>
      <c r="U176" s="17"/>
      <c r="V176" s="17"/>
    </row>
    <row r="177" spans="2:22" x14ac:dyDescent="0.25">
      <c r="B177">
        <v>104</v>
      </c>
      <c r="C177">
        <v>3</v>
      </c>
      <c r="D177" t="s">
        <v>769</v>
      </c>
      <c r="T177" s="17"/>
      <c r="U177" s="17"/>
      <c r="V177" s="17"/>
    </row>
    <row r="178" spans="2:22" x14ac:dyDescent="0.25">
      <c r="B178">
        <v>1041</v>
      </c>
      <c r="C178">
        <v>4</v>
      </c>
      <c r="D178" t="s">
        <v>770</v>
      </c>
      <c r="T178" s="17"/>
      <c r="U178" s="17"/>
      <c r="V178" s="17"/>
    </row>
    <row r="179" spans="2:22" x14ac:dyDescent="0.25">
      <c r="B179">
        <v>10410</v>
      </c>
      <c r="C179">
        <v>5</v>
      </c>
      <c r="D179" t="s">
        <v>770</v>
      </c>
      <c r="T179" s="17"/>
      <c r="U179" s="17"/>
      <c r="V179" s="17"/>
    </row>
    <row r="180" spans="2:22" x14ac:dyDescent="0.25">
      <c r="B180">
        <v>1042</v>
      </c>
      <c r="C180">
        <v>4</v>
      </c>
      <c r="D180" t="s">
        <v>771</v>
      </c>
      <c r="T180" s="17"/>
      <c r="U180" s="17"/>
      <c r="V180" s="17"/>
    </row>
    <row r="181" spans="2:22" x14ac:dyDescent="0.25">
      <c r="B181">
        <v>10420</v>
      </c>
      <c r="C181">
        <v>5</v>
      </c>
      <c r="D181" t="s">
        <v>771</v>
      </c>
      <c r="T181" s="17"/>
      <c r="U181" s="17"/>
      <c r="V181" s="17"/>
    </row>
    <row r="182" spans="2:22" x14ac:dyDescent="0.25">
      <c r="B182">
        <v>105</v>
      </c>
      <c r="C182">
        <v>3</v>
      </c>
      <c r="D182" t="s">
        <v>772</v>
      </c>
      <c r="T182" s="17"/>
      <c r="U182" s="17"/>
      <c r="V182" s="17"/>
    </row>
    <row r="183" spans="2:22" x14ac:dyDescent="0.25">
      <c r="B183">
        <v>1051</v>
      </c>
      <c r="C183">
        <v>4</v>
      </c>
      <c r="D183" t="s">
        <v>773</v>
      </c>
      <c r="T183" s="17"/>
      <c r="U183" s="17"/>
      <c r="V183" s="17"/>
    </row>
    <row r="184" spans="2:22" x14ac:dyDescent="0.25">
      <c r="B184">
        <v>10510</v>
      </c>
      <c r="C184">
        <v>5</v>
      </c>
      <c r="D184" t="s">
        <v>773</v>
      </c>
      <c r="T184" s="17"/>
      <c r="U184" s="17"/>
      <c r="V184" s="17"/>
    </row>
    <row r="185" spans="2:22" x14ac:dyDescent="0.25">
      <c r="B185">
        <v>1052</v>
      </c>
      <c r="C185">
        <v>4</v>
      </c>
      <c r="D185" t="s">
        <v>774</v>
      </c>
      <c r="T185" s="17"/>
      <c r="U185" s="17"/>
      <c r="V185" s="17"/>
    </row>
    <row r="186" spans="2:22" x14ac:dyDescent="0.25">
      <c r="B186">
        <v>10520</v>
      </c>
      <c r="C186">
        <v>5</v>
      </c>
      <c r="D186" t="s">
        <v>774</v>
      </c>
      <c r="T186" s="17"/>
      <c r="U186" s="17"/>
      <c r="V186" s="17"/>
    </row>
    <row r="187" spans="2:22" x14ac:dyDescent="0.25">
      <c r="B187">
        <v>106</v>
      </c>
      <c r="C187">
        <v>3</v>
      </c>
      <c r="D187" t="s">
        <v>775</v>
      </c>
      <c r="T187" s="17"/>
      <c r="U187" s="17"/>
      <c r="V187" s="17"/>
    </row>
    <row r="188" spans="2:22" x14ac:dyDescent="0.25">
      <c r="B188">
        <v>1061</v>
      </c>
      <c r="C188">
        <v>4</v>
      </c>
      <c r="D188" t="s">
        <v>776</v>
      </c>
      <c r="T188" s="17"/>
      <c r="U188" s="17"/>
      <c r="V188" s="17"/>
    </row>
    <row r="189" spans="2:22" x14ac:dyDescent="0.25">
      <c r="B189">
        <v>10610</v>
      </c>
      <c r="C189">
        <v>5</v>
      </c>
      <c r="D189" t="s">
        <v>776</v>
      </c>
      <c r="T189" s="17"/>
      <c r="U189" s="17"/>
      <c r="V189" s="17"/>
    </row>
    <row r="190" spans="2:22" x14ac:dyDescent="0.25">
      <c r="B190">
        <v>1062</v>
      </c>
      <c r="C190">
        <v>4</v>
      </c>
      <c r="D190" t="s">
        <v>777</v>
      </c>
      <c r="T190" s="17"/>
      <c r="U190" s="17"/>
      <c r="V190" s="17"/>
    </row>
    <row r="191" spans="2:22" x14ac:dyDescent="0.25">
      <c r="B191">
        <v>10620</v>
      </c>
      <c r="C191">
        <v>5</v>
      </c>
      <c r="D191" t="s">
        <v>777</v>
      </c>
      <c r="T191" s="17"/>
      <c r="U191" s="17"/>
      <c r="V191" s="17"/>
    </row>
    <row r="192" spans="2:22" x14ac:dyDescent="0.25">
      <c r="B192">
        <v>107</v>
      </c>
      <c r="C192">
        <v>3</v>
      </c>
      <c r="D192" t="s">
        <v>778</v>
      </c>
      <c r="T192" s="17"/>
      <c r="U192" s="17"/>
      <c r="V192" s="17"/>
    </row>
    <row r="193" spans="2:22" x14ac:dyDescent="0.25">
      <c r="B193">
        <v>1071</v>
      </c>
      <c r="C193">
        <v>4</v>
      </c>
      <c r="D193" t="s">
        <v>779</v>
      </c>
      <c r="T193" s="17"/>
      <c r="U193" s="17"/>
      <c r="V193" s="17"/>
    </row>
    <row r="194" spans="2:22" x14ac:dyDescent="0.25">
      <c r="B194">
        <v>10710</v>
      </c>
      <c r="C194">
        <v>5</v>
      </c>
      <c r="D194" t="s">
        <v>779</v>
      </c>
      <c r="T194" s="17"/>
      <c r="U194" s="17"/>
      <c r="V194" s="17"/>
    </row>
    <row r="195" spans="2:22" x14ac:dyDescent="0.25">
      <c r="B195">
        <v>1072</v>
      </c>
      <c r="C195">
        <v>4</v>
      </c>
      <c r="D195" t="s">
        <v>780</v>
      </c>
      <c r="T195" s="17"/>
      <c r="U195" s="17"/>
      <c r="V195" s="17"/>
    </row>
    <row r="196" spans="2:22" x14ac:dyDescent="0.25">
      <c r="B196">
        <v>10720</v>
      </c>
      <c r="C196">
        <v>5</v>
      </c>
      <c r="D196" t="s">
        <v>780</v>
      </c>
      <c r="T196" s="17"/>
      <c r="U196" s="17"/>
      <c r="V196" s="17"/>
    </row>
    <row r="197" spans="2:22" x14ac:dyDescent="0.25">
      <c r="B197">
        <v>1073</v>
      </c>
      <c r="C197">
        <v>4</v>
      </c>
      <c r="D197" t="s">
        <v>781</v>
      </c>
      <c r="T197" s="17"/>
      <c r="U197" s="17"/>
      <c r="V197" s="17"/>
    </row>
    <row r="198" spans="2:22" x14ac:dyDescent="0.25">
      <c r="B198">
        <v>10730</v>
      </c>
      <c r="C198">
        <v>5</v>
      </c>
      <c r="D198" t="s">
        <v>781</v>
      </c>
      <c r="T198" s="17"/>
      <c r="U198" s="17"/>
      <c r="V198" s="17"/>
    </row>
    <row r="199" spans="2:22" x14ac:dyDescent="0.25">
      <c r="B199">
        <v>108</v>
      </c>
      <c r="C199">
        <v>3</v>
      </c>
      <c r="D199" t="s">
        <v>782</v>
      </c>
      <c r="T199" s="17"/>
      <c r="U199" s="17"/>
      <c r="V199" s="17"/>
    </row>
    <row r="200" spans="2:22" x14ac:dyDescent="0.25">
      <c r="B200">
        <v>1081</v>
      </c>
      <c r="C200">
        <v>4</v>
      </c>
      <c r="D200" t="s">
        <v>783</v>
      </c>
      <c r="T200" s="17"/>
      <c r="U200" s="17"/>
      <c r="V200" s="17"/>
    </row>
    <row r="201" spans="2:22" x14ac:dyDescent="0.25">
      <c r="B201">
        <v>10810</v>
      </c>
      <c r="C201">
        <v>5</v>
      </c>
      <c r="D201" t="s">
        <v>783</v>
      </c>
      <c r="T201" s="17"/>
      <c r="U201" s="17"/>
      <c r="V201" s="17"/>
    </row>
    <row r="202" spans="2:22" x14ac:dyDescent="0.25">
      <c r="B202">
        <v>1082</v>
      </c>
      <c r="C202">
        <v>4</v>
      </c>
      <c r="D202" t="s">
        <v>784</v>
      </c>
      <c r="T202" s="17"/>
      <c r="U202" s="17"/>
      <c r="V202" s="17"/>
    </row>
    <row r="203" spans="2:22" x14ac:dyDescent="0.25">
      <c r="B203">
        <v>10820</v>
      </c>
      <c r="C203">
        <v>5</v>
      </c>
      <c r="D203" t="s">
        <v>784</v>
      </c>
      <c r="T203" s="17"/>
      <c r="U203" s="17"/>
      <c r="V203" s="17"/>
    </row>
    <row r="204" spans="2:22" x14ac:dyDescent="0.25">
      <c r="B204">
        <v>1083</v>
      </c>
      <c r="C204">
        <v>4</v>
      </c>
      <c r="D204" t="s">
        <v>785</v>
      </c>
      <c r="T204" s="17"/>
      <c r="U204" s="17"/>
      <c r="V204" s="17"/>
    </row>
    <row r="205" spans="2:22" x14ac:dyDescent="0.25">
      <c r="B205">
        <v>10830</v>
      </c>
      <c r="C205">
        <v>5</v>
      </c>
      <c r="D205" t="s">
        <v>785</v>
      </c>
      <c r="T205" s="17"/>
      <c r="U205" s="17"/>
      <c r="V205" s="17"/>
    </row>
    <row r="206" spans="2:22" x14ac:dyDescent="0.25">
      <c r="B206">
        <v>1084</v>
      </c>
      <c r="C206">
        <v>4</v>
      </c>
      <c r="D206" t="s">
        <v>786</v>
      </c>
      <c r="T206" s="17"/>
      <c r="U206" s="17"/>
      <c r="V206" s="17"/>
    </row>
    <row r="207" spans="2:22" x14ac:dyDescent="0.25">
      <c r="B207">
        <v>10840</v>
      </c>
      <c r="C207">
        <v>5</v>
      </c>
      <c r="D207" t="s">
        <v>786</v>
      </c>
      <c r="T207" s="17"/>
      <c r="U207" s="17"/>
      <c r="V207" s="17"/>
    </row>
    <row r="208" spans="2:22" x14ac:dyDescent="0.25">
      <c r="B208">
        <v>1085</v>
      </c>
      <c r="C208">
        <v>4</v>
      </c>
      <c r="D208" t="s">
        <v>787</v>
      </c>
      <c r="T208" s="17"/>
      <c r="U208" s="17"/>
      <c r="V208" s="17"/>
    </row>
    <row r="209" spans="2:22" x14ac:dyDescent="0.25">
      <c r="B209">
        <v>10850</v>
      </c>
      <c r="C209">
        <v>5</v>
      </c>
      <c r="D209" t="s">
        <v>787</v>
      </c>
      <c r="T209" s="17"/>
      <c r="U209" s="17"/>
      <c r="V209" s="17"/>
    </row>
    <row r="210" spans="2:22" x14ac:dyDescent="0.25">
      <c r="B210">
        <v>1086</v>
      </c>
      <c r="C210">
        <v>4</v>
      </c>
      <c r="D210" t="s">
        <v>788</v>
      </c>
      <c r="T210" s="17"/>
      <c r="U210" s="17"/>
      <c r="V210" s="17"/>
    </row>
    <row r="211" spans="2:22" x14ac:dyDescent="0.25">
      <c r="B211">
        <v>10860</v>
      </c>
      <c r="C211">
        <v>5</v>
      </c>
      <c r="D211" t="s">
        <v>788</v>
      </c>
      <c r="T211" s="17"/>
      <c r="U211" s="17"/>
      <c r="V211" s="17"/>
    </row>
    <row r="212" spans="2:22" x14ac:dyDescent="0.25">
      <c r="B212">
        <v>1089</v>
      </c>
      <c r="C212">
        <v>4</v>
      </c>
      <c r="D212" t="s">
        <v>789</v>
      </c>
      <c r="T212" s="17"/>
      <c r="U212" s="17"/>
      <c r="V212" s="17"/>
    </row>
    <row r="213" spans="2:22" x14ac:dyDescent="0.25">
      <c r="B213">
        <v>10890</v>
      </c>
      <c r="C213">
        <v>5</v>
      </c>
      <c r="D213" t="s">
        <v>789</v>
      </c>
      <c r="T213" s="17"/>
      <c r="U213" s="17"/>
      <c r="V213" s="17"/>
    </row>
    <row r="214" spans="2:22" x14ac:dyDescent="0.25">
      <c r="B214">
        <v>109</v>
      </c>
      <c r="C214">
        <v>3</v>
      </c>
      <c r="D214" t="s">
        <v>790</v>
      </c>
      <c r="T214" s="17"/>
      <c r="U214" s="17"/>
      <c r="V214" s="17"/>
    </row>
    <row r="215" spans="2:22" x14ac:dyDescent="0.25">
      <c r="B215">
        <v>1091</v>
      </c>
      <c r="C215">
        <v>4</v>
      </c>
      <c r="D215" t="s">
        <v>791</v>
      </c>
      <c r="T215" s="17"/>
      <c r="U215" s="17"/>
      <c r="V215" s="17"/>
    </row>
    <row r="216" spans="2:22" x14ac:dyDescent="0.25">
      <c r="B216">
        <v>10910</v>
      </c>
      <c r="C216">
        <v>5</v>
      </c>
      <c r="D216" t="s">
        <v>791</v>
      </c>
      <c r="T216" s="17"/>
      <c r="U216" s="17"/>
      <c r="V216" s="17"/>
    </row>
    <row r="217" spans="2:22" x14ac:dyDescent="0.25">
      <c r="B217">
        <v>1092</v>
      </c>
      <c r="C217">
        <v>4</v>
      </c>
      <c r="D217" t="s">
        <v>792</v>
      </c>
      <c r="T217" s="17"/>
      <c r="U217" s="17"/>
      <c r="V217" s="17"/>
    </row>
    <row r="218" spans="2:22" x14ac:dyDescent="0.25">
      <c r="B218">
        <v>10920</v>
      </c>
      <c r="C218">
        <v>5</v>
      </c>
      <c r="D218" t="s">
        <v>792</v>
      </c>
      <c r="T218" s="17"/>
      <c r="U218" s="17"/>
      <c r="V218" s="17"/>
    </row>
    <row r="219" spans="2:22" x14ac:dyDescent="0.25">
      <c r="B219">
        <v>11</v>
      </c>
      <c r="C219">
        <v>2</v>
      </c>
      <c r="D219" t="s">
        <v>597</v>
      </c>
      <c r="T219" s="17"/>
      <c r="U219" s="17"/>
      <c r="V219" s="17"/>
    </row>
    <row r="220" spans="2:22" x14ac:dyDescent="0.25">
      <c r="B220">
        <v>110</v>
      </c>
      <c r="C220">
        <v>3</v>
      </c>
      <c r="D220" t="s">
        <v>597</v>
      </c>
      <c r="T220" s="17"/>
      <c r="U220" s="17"/>
      <c r="V220" s="17"/>
    </row>
    <row r="221" spans="2:22" x14ac:dyDescent="0.25">
      <c r="B221">
        <v>1101</v>
      </c>
      <c r="C221">
        <v>4</v>
      </c>
      <c r="D221" t="s">
        <v>793</v>
      </c>
      <c r="T221" s="17"/>
      <c r="U221" s="17"/>
      <c r="V221" s="17"/>
    </row>
    <row r="222" spans="2:22" x14ac:dyDescent="0.25">
      <c r="B222">
        <v>11010</v>
      </c>
      <c r="C222">
        <v>5</v>
      </c>
      <c r="D222" t="s">
        <v>793</v>
      </c>
      <c r="T222" s="17"/>
      <c r="U222" s="17"/>
      <c r="V222" s="17"/>
    </row>
    <row r="223" spans="2:22" x14ac:dyDescent="0.25">
      <c r="B223">
        <v>1102</v>
      </c>
      <c r="C223">
        <v>4</v>
      </c>
      <c r="D223" t="s">
        <v>794</v>
      </c>
      <c r="T223" s="17"/>
      <c r="U223" s="17"/>
      <c r="V223" s="17"/>
    </row>
    <row r="224" spans="2:22" x14ac:dyDescent="0.25">
      <c r="B224">
        <v>11020</v>
      </c>
      <c r="C224">
        <v>5</v>
      </c>
      <c r="D224" t="s">
        <v>794</v>
      </c>
      <c r="T224" s="17"/>
      <c r="U224" s="17"/>
      <c r="V224" s="17"/>
    </row>
    <row r="225" spans="2:22" x14ac:dyDescent="0.25">
      <c r="B225">
        <v>1103</v>
      </c>
      <c r="C225">
        <v>4</v>
      </c>
      <c r="D225" t="s">
        <v>795</v>
      </c>
      <c r="T225" s="17"/>
      <c r="U225" s="17"/>
      <c r="V225" s="17"/>
    </row>
    <row r="226" spans="2:22" x14ac:dyDescent="0.25">
      <c r="B226">
        <v>11030</v>
      </c>
      <c r="C226">
        <v>5</v>
      </c>
      <c r="D226" t="s">
        <v>795</v>
      </c>
      <c r="T226" s="17"/>
      <c r="U226" s="17"/>
      <c r="V226" s="17"/>
    </row>
    <row r="227" spans="2:22" x14ac:dyDescent="0.25">
      <c r="B227">
        <v>1104</v>
      </c>
      <c r="C227">
        <v>4</v>
      </c>
      <c r="D227" t="s">
        <v>796</v>
      </c>
      <c r="T227" s="17"/>
      <c r="U227" s="17"/>
      <c r="V227" s="17"/>
    </row>
    <row r="228" spans="2:22" x14ac:dyDescent="0.25">
      <c r="B228">
        <v>11040</v>
      </c>
      <c r="C228">
        <v>5</v>
      </c>
      <c r="D228" t="s">
        <v>796</v>
      </c>
      <c r="T228" s="17"/>
      <c r="U228" s="17"/>
      <c r="V228" s="17"/>
    </row>
    <row r="229" spans="2:22" x14ac:dyDescent="0.25">
      <c r="B229">
        <v>1105</v>
      </c>
      <c r="C229">
        <v>4</v>
      </c>
      <c r="D229" t="s">
        <v>797</v>
      </c>
      <c r="T229" s="17"/>
      <c r="U229" s="17"/>
      <c r="V229" s="17"/>
    </row>
    <row r="230" spans="2:22" x14ac:dyDescent="0.25">
      <c r="B230">
        <v>11050</v>
      </c>
      <c r="C230">
        <v>5</v>
      </c>
      <c r="D230" t="s">
        <v>797</v>
      </c>
      <c r="T230" s="17"/>
      <c r="U230" s="17"/>
      <c r="V230" s="17"/>
    </row>
    <row r="231" spans="2:22" x14ac:dyDescent="0.25">
      <c r="B231">
        <v>1106</v>
      </c>
      <c r="C231">
        <v>4</v>
      </c>
      <c r="D231" t="s">
        <v>798</v>
      </c>
      <c r="T231" s="17"/>
      <c r="U231" s="17"/>
      <c r="V231" s="17"/>
    </row>
    <row r="232" spans="2:22" x14ac:dyDescent="0.25">
      <c r="B232">
        <v>11060</v>
      </c>
      <c r="C232">
        <v>5</v>
      </c>
      <c r="D232" t="s">
        <v>798</v>
      </c>
      <c r="T232" s="17"/>
      <c r="U232" s="17"/>
      <c r="V232" s="17"/>
    </row>
    <row r="233" spans="2:22" x14ac:dyDescent="0.25">
      <c r="B233">
        <v>1107</v>
      </c>
      <c r="C233">
        <v>4</v>
      </c>
      <c r="D233" t="s">
        <v>799</v>
      </c>
      <c r="T233" s="17"/>
      <c r="U233" s="17"/>
      <c r="V233" s="17"/>
    </row>
    <row r="234" spans="2:22" x14ac:dyDescent="0.25">
      <c r="B234">
        <v>11070</v>
      </c>
      <c r="C234">
        <v>5</v>
      </c>
      <c r="D234" t="s">
        <v>799</v>
      </c>
      <c r="T234" s="17"/>
      <c r="U234" s="17"/>
      <c r="V234" s="17"/>
    </row>
    <row r="235" spans="2:22" x14ac:dyDescent="0.25">
      <c r="B235">
        <v>12</v>
      </c>
      <c r="C235">
        <v>2</v>
      </c>
      <c r="D235" t="s">
        <v>598</v>
      </c>
      <c r="T235" s="17"/>
      <c r="U235" s="17"/>
      <c r="V235" s="17"/>
    </row>
    <row r="236" spans="2:22" x14ac:dyDescent="0.25">
      <c r="B236">
        <v>120</v>
      </c>
      <c r="C236">
        <v>3</v>
      </c>
      <c r="D236" t="s">
        <v>598</v>
      </c>
      <c r="T236" s="17"/>
      <c r="U236" s="17"/>
      <c r="V236" s="17"/>
    </row>
    <row r="237" spans="2:22" x14ac:dyDescent="0.25">
      <c r="B237">
        <v>1200</v>
      </c>
      <c r="C237">
        <v>4</v>
      </c>
      <c r="D237" t="s">
        <v>598</v>
      </c>
      <c r="T237" s="17"/>
      <c r="U237" s="17"/>
      <c r="V237" s="17"/>
    </row>
    <row r="238" spans="2:22" x14ac:dyDescent="0.25">
      <c r="B238">
        <v>12000</v>
      </c>
      <c r="C238">
        <v>5</v>
      </c>
      <c r="D238" t="s">
        <v>598</v>
      </c>
      <c r="T238" s="17"/>
      <c r="U238" s="17"/>
      <c r="V238" s="17"/>
    </row>
    <row r="239" spans="2:22" x14ac:dyDescent="0.25">
      <c r="B239">
        <v>13</v>
      </c>
      <c r="C239">
        <v>2</v>
      </c>
      <c r="D239" t="s">
        <v>599</v>
      </c>
      <c r="T239" s="17"/>
      <c r="U239" s="17"/>
      <c r="V239" s="17"/>
    </row>
    <row r="240" spans="2:22" x14ac:dyDescent="0.25">
      <c r="B240">
        <v>131</v>
      </c>
      <c r="C240">
        <v>3</v>
      </c>
      <c r="D240" t="s">
        <v>800</v>
      </c>
      <c r="T240" s="17"/>
      <c r="U240" s="17"/>
      <c r="V240" s="17"/>
    </row>
    <row r="241" spans="2:22" x14ac:dyDescent="0.25">
      <c r="B241">
        <v>1310</v>
      </c>
      <c r="C241">
        <v>4</v>
      </c>
      <c r="D241" t="s">
        <v>800</v>
      </c>
      <c r="T241" s="17"/>
      <c r="U241" s="17"/>
      <c r="V241" s="17"/>
    </row>
    <row r="242" spans="2:22" x14ac:dyDescent="0.25">
      <c r="B242">
        <v>13100</v>
      </c>
      <c r="C242">
        <v>5</v>
      </c>
      <c r="D242" t="s">
        <v>800</v>
      </c>
      <c r="T242" s="17"/>
      <c r="U242" s="17"/>
      <c r="V242" s="17"/>
    </row>
    <row r="243" spans="2:22" x14ac:dyDescent="0.25">
      <c r="B243">
        <v>132</v>
      </c>
      <c r="C243">
        <v>3</v>
      </c>
      <c r="D243" t="s">
        <v>801</v>
      </c>
      <c r="T243" s="17"/>
      <c r="U243" s="17"/>
      <c r="V243" s="17"/>
    </row>
    <row r="244" spans="2:22" x14ac:dyDescent="0.25">
      <c r="B244">
        <v>1320</v>
      </c>
      <c r="C244">
        <v>4</v>
      </c>
      <c r="D244" t="s">
        <v>801</v>
      </c>
      <c r="T244" s="17"/>
      <c r="U244" s="17"/>
      <c r="V244" s="17"/>
    </row>
    <row r="245" spans="2:22" x14ac:dyDescent="0.25">
      <c r="B245">
        <v>13200</v>
      </c>
      <c r="C245">
        <v>5</v>
      </c>
      <c r="D245" t="s">
        <v>801</v>
      </c>
      <c r="T245" s="17"/>
      <c r="U245" s="17"/>
      <c r="V245" s="17"/>
    </row>
    <row r="246" spans="2:22" x14ac:dyDescent="0.25">
      <c r="B246">
        <v>133</v>
      </c>
      <c r="C246">
        <v>3</v>
      </c>
      <c r="D246" t="s">
        <v>802</v>
      </c>
      <c r="T246" s="17"/>
      <c r="U246" s="17"/>
      <c r="V246" s="17"/>
    </row>
    <row r="247" spans="2:22" x14ac:dyDescent="0.25">
      <c r="B247">
        <v>1330</v>
      </c>
      <c r="C247">
        <v>4</v>
      </c>
      <c r="D247" t="s">
        <v>802</v>
      </c>
      <c r="T247" s="17"/>
      <c r="U247" s="17"/>
      <c r="V247" s="17"/>
    </row>
    <row r="248" spans="2:22" x14ac:dyDescent="0.25">
      <c r="B248">
        <v>13300</v>
      </c>
      <c r="C248">
        <v>5</v>
      </c>
      <c r="D248" t="s">
        <v>802</v>
      </c>
      <c r="T248" s="17"/>
      <c r="U248" s="17"/>
      <c r="V248" s="17"/>
    </row>
    <row r="249" spans="2:22" x14ac:dyDescent="0.25">
      <c r="B249">
        <v>139</v>
      </c>
      <c r="C249">
        <v>3</v>
      </c>
      <c r="D249" t="s">
        <v>803</v>
      </c>
      <c r="T249" s="17"/>
      <c r="U249" s="17"/>
      <c r="V249" s="17"/>
    </row>
    <row r="250" spans="2:22" x14ac:dyDescent="0.25">
      <c r="B250">
        <v>1391</v>
      </c>
      <c r="C250">
        <v>4</v>
      </c>
      <c r="D250" t="s">
        <v>804</v>
      </c>
      <c r="T250" s="17"/>
      <c r="U250" s="17"/>
      <c r="V250" s="17"/>
    </row>
    <row r="251" spans="2:22" x14ac:dyDescent="0.25">
      <c r="B251">
        <v>13910</v>
      </c>
      <c r="C251">
        <v>5</v>
      </c>
      <c r="D251" t="s">
        <v>804</v>
      </c>
      <c r="T251" s="17"/>
      <c r="U251" s="17"/>
      <c r="V251" s="17"/>
    </row>
    <row r="252" spans="2:22" x14ac:dyDescent="0.25">
      <c r="B252">
        <v>1392</v>
      </c>
      <c r="C252">
        <v>4</v>
      </c>
      <c r="D252" t="s">
        <v>805</v>
      </c>
      <c r="T252" s="17"/>
      <c r="U252" s="17"/>
      <c r="V252" s="17"/>
    </row>
    <row r="253" spans="2:22" x14ac:dyDescent="0.25">
      <c r="B253">
        <v>13920</v>
      </c>
      <c r="C253">
        <v>5</v>
      </c>
      <c r="D253" t="s">
        <v>805</v>
      </c>
      <c r="T253" s="17"/>
      <c r="U253" s="17"/>
      <c r="V253" s="17"/>
    </row>
    <row r="254" spans="2:22" x14ac:dyDescent="0.25">
      <c r="B254">
        <v>1393</v>
      </c>
      <c r="C254">
        <v>4</v>
      </c>
      <c r="D254" t="s">
        <v>806</v>
      </c>
      <c r="T254" s="17"/>
      <c r="U254" s="17"/>
      <c r="V254" s="17"/>
    </row>
    <row r="255" spans="2:22" x14ac:dyDescent="0.25">
      <c r="B255">
        <v>13930</v>
      </c>
      <c r="C255">
        <v>5</v>
      </c>
      <c r="D255" t="s">
        <v>806</v>
      </c>
      <c r="T255" s="17"/>
      <c r="U255" s="17"/>
      <c r="V255" s="17"/>
    </row>
    <row r="256" spans="2:22" x14ac:dyDescent="0.25">
      <c r="B256">
        <v>1394</v>
      </c>
      <c r="C256">
        <v>4</v>
      </c>
      <c r="D256" t="s">
        <v>807</v>
      </c>
      <c r="T256" s="17"/>
      <c r="U256" s="17"/>
      <c r="V256" s="17"/>
    </row>
    <row r="257" spans="2:22" x14ac:dyDescent="0.25">
      <c r="B257">
        <v>13940</v>
      </c>
      <c r="C257">
        <v>5</v>
      </c>
      <c r="D257" t="s">
        <v>807</v>
      </c>
      <c r="T257" s="17"/>
      <c r="U257" s="17"/>
      <c r="V257" s="17"/>
    </row>
    <row r="258" spans="2:22" x14ac:dyDescent="0.25">
      <c r="B258">
        <v>1395</v>
      </c>
      <c r="C258">
        <v>4</v>
      </c>
      <c r="D258" t="s">
        <v>808</v>
      </c>
      <c r="T258" s="17"/>
      <c r="U258" s="17"/>
      <c r="V258" s="17"/>
    </row>
    <row r="259" spans="2:22" x14ac:dyDescent="0.25">
      <c r="B259">
        <v>13950</v>
      </c>
      <c r="C259">
        <v>5</v>
      </c>
      <c r="D259" t="s">
        <v>808</v>
      </c>
      <c r="T259" s="17"/>
      <c r="U259" s="17"/>
      <c r="V259" s="17"/>
    </row>
    <row r="260" spans="2:22" x14ac:dyDescent="0.25">
      <c r="B260">
        <v>1396</v>
      </c>
      <c r="C260">
        <v>4</v>
      </c>
      <c r="D260" t="s">
        <v>809</v>
      </c>
      <c r="T260" s="17"/>
      <c r="U260" s="17"/>
      <c r="V260" s="17"/>
    </row>
    <row r="261" spans="2:22" x14ac:dyDescent="0.25">
      <c r="B261">
        <v>13960</v>
      </c>
      <c r="C261">
        <v>5</v>
      </c>
      <c r="D261" t="s">
        <v>809</v>
      </c>
      <c r="T261" s="17"/>
      <c r="U261" s="17"/>
      <c r="V261" s="17"/>
    </row>
    <row r="262" spans="2:22" x14ac:dyDescent="0.25">
      <c r="B262">
        <v>1399</v>
      </c>
      <c r="C262">
        <v>4</v>
      </c>
      <c r="D262" t="s">
        <v>810</v>
      </c>
      <c r="T262" s="17"/>
      <c r="U262" s="17"/>
      <c r="V262" s="17"/>
    </row>
    <row r="263" spans="2:22" x14ac:dyDescent="0.25">
      <c r="B263">
        <v>13990</v>
      </c>
      <c r="C263">
        <v>5</v>
      </c>
      <c r="D263" t="s">
        <v>810</v>
      </c>
      <c r="T263" s="17"/>
      <c r="U263" s="17"/>
      <c r="V263" s="17"/>
    </row>
    <row r="264" spans="2:22" x14ac:dyDescent="0.25">
      <c r="B264">
        <v>14</v>
      </c>
      <c r="C264">
        <v>2</v>
      </c>
      <c r="D264" t="s">
        <v>600</v>
      </c>
      <c r="T264" s="17"/>
      <c r="U264" s="17"/>
      <c r="V264" s="17"/>
    </row>
    <row r="265" spans="2:22" x14ac:dyDescent="0.25">
      <c r="B265">
        <v>141</v>
      </c>
      <c r="C265">
        <v>3</v>
      </c>
      <c r="D265" t="s">
        <v>811</v>
      </c>
      <c r="T265" s="17"/>
      <c r="U265" s="17"/>
      <c r="V265" s="17"/>
    </row>
    <row r="266" spans="2:22" x14ac:dyDescent="0.25">
      <c r="B266">
        <v>1411</v>
      </c>
      <c r="C266">
        <v>4</v>
      </c>
      <c r="D266" t="s">
        <v>812</v>
      </c>
      <c r="T266" s="17"/>
      <c r="U266" s="17"/>
      <c r="V266" s="17"/>
    </row>
    <row r="267" spans="2:22" x14ac:dyDescent="0.25">
      <c r="B267">
        <v>14110</v>
      </c>
      <c r="C267">
        <v>5</v>
      </c>
      <c r="D267" t="s">
        <v>812</v>
      </c>
      <c r="T267" s="17"/>
      <c r="U267" s="17"/>
      <c r="V267" s="17"/>
    </row>
    <row r="268" spans="2:22" x14ac:dyDescent="0.25">
      <c r="B268">
        <v>1412</v>
      </c>
      <c r="C268">
        <v>4</v>
      </c>
      <c r="D268" t="s">
        <v>813</v>
      </c>
      <c r="T268" s="17"/>
      <c r="U268" s="17"/>
      <c r="V268" s="17"/>
    </row>
    <row r="269" spans="2:22" x14ac:dyDescent="0.25">
      <c r="B269">
        <v>14120</v>
      </c>
      <c r="C269">
        <v>5</v>
      </c>
      <c r="D269" t="s">
        <v>813</v>
      </c>
      <c r="T269" s="17"/>
      <c r="U269" s="17"/>
      <c r="V269" s="17"/>
    </row>
    <row r="270" spans="2:22" x14ac:dyDescent="0.25">
      <c r="B270">
        <v>1413</v>
      </c>
      <c r="C270">
        <v>4</v>
      </c>
      <c r="D270" t="s">
        <v>814</v>
      </c>
      <c r="T270" s="17"/>
      <c r="U270" s="17"/>
      <c r="V270" s="17"/>
    </row>
    <row r="271" spans="2:22" x14ac:dyDescent="0.25">
      <c r="B271">
        <v>14130</v>
      </c>
      <c r="C271">
        <v>5</v>
      </c>
      <c r="D271" t="s">
        <v>814</v>
      </c>
      <c r="T271" s="17"/>
      <c r="U271" s="17"/>
      <c r="V271" s="17"/>
    </row>
    <row r="272" spans="2:22" x14ac:dyDescent="0.25">
      <c r="B272">
        <v>1414</v>
      </c>
      <c r="C272">
        <v>4</v>
      </c>
      <c r="D272" t="s">
        <v>815</v>
      </c>
      <c r="T272" s="17"/>
      <c r="U272" s="17"/>
      <c r="V272" s="17"/>
    </row>
    <row r="273" spans="2:22" x14ac:dyDescent="0.25">
      <c r="B273">
        <v>14140</v>
      </c>
      <c r="C273">
        <v>5</v>
      </c>
      <c r="D273" t="s">
        <v>815</v>
      </c>
      <c r="T273" s="17"/>
      <c r="U273" s="17"/>
      <c r="V273" s="17"/>
    </row>
    <row r="274" spans="2:22" x14ac:dyDescent="0.25">
      <c r="B274">
        <v>1419</v>
      </c>
      <c r="C274">
        <v>4</v>
      </c>
      <c r="D274" t="s">
        <v>816</v>
      </c>
      <c r="T274" s="17"/>
      <c r="U274" s="17"/>
      <c r="V274" s="17"/>
    </row>
    <row r="275" spans="2:22" x14ac:dyDescent="0.25">
      <c r="B275">
        <v>14190</v>
      </c>
      <c r="C275">
        <v>5</v>
      </c>
      <c r="D275" t="s">
        <v>816</v>
      </c>
      <c r="T275" s="17"/>
      <c r="U275" s="17"/>
      <c r="V275" s="17"/>
    </row>
    <row r="276" spans="2:22" x14ac:dyDescent="0.25">
      <c r="B276">
        <v>142</v>
      </c>
      <c r="C276">
        <v>3</v>
      </c>
      <c r="D276" t="s">
        <v>817</v>
      </c>
      <c r="T276" s="17"/>
      <c r="U276" s="17"/>
      <c r="V276" s="17"/>
    </row>
    <row r="277" spans="2:22" x14ac:dyDescent="0.25">
      <c r="B277">
        <v>1420</v>
      </c>
      <c r="C277">
        <v>4</v>
      </c>
      <c r="D277" t="s">
        <v>817</v>
      </c>
      <c r="T277" s="17"/>
      <c r="U277" s="17"/>
      <c r="V277" s="17"/>
    </row>
    <row r="278" spans="2:22" x14ac:dyDescent="0.25">
      <c r="B278">
        <v>14200</v>
      </c>
      <c r="C278">
        <v>5</v>
      </c>
      <c r="D278" t="s">
        <v>817</v>
      </c>
      <c r="T278" s="17"/>
      <c r="U278" s="17"/>
      <c r="V278" s="17"/>
    </row>
    <row r="279" spans="2:22" x14ac:dyDescent="0.25">
      <c r="B279">
        <v>143</v>
      </c>
      <c r="C279">
        <v>3</v>
      </c>
      <c r="D279" t="s">
        <v>818</v>
      </c>
      <c r="T279" s="17"/>
      <c r="U279" s="17"/>
      <c r="V279" s="17"/>
    </row>
    <row r="280" spans="2:22" x14ac:dyDescent="0.25">
      <c r="B280">
        <v>1431</v>
      </c>
      <c r="C280">
        <v>4</v>
      </c>
      <c r="D280" t="s">
        <v>819</v>
      </c>
      <c r="T280" s="17"/>
      <c r="U280" s="17"/>
      <c r="V280" s="17"/>
    </row>
    <row r="281" spans="2:22" x14ac:dyDescent="0.25">
      <c r="B281">
        <v>14310</v>
      </c>
      <c r="C281">
        <v>5</v>
      </c>
      <c r="D281" t="s">
        <v>819</v>
      </c>
      <c r="T281" s="17"/>
      <c r="U281" s="17"/>
      <c r="V281" s="17"/>
    </row>
    <row r="282" spans="2:22" x14ac:dyDescent="0.25">
      <c r="B282">
        <v>1439</v>
      </c>
      <c r="C282">
        <v>4</v>
      </c>
      <c r="D282" t="s">
        <v>820</v>
      </c>
      <c r="T282" s="17"/>
      <c r="U282" s="17"/>
      <c r="V282" s="17"/>
    </row>
    <row r="283" spans="2:22" x14ac:dyDescent="0.25">
      <c r="B283">
        <v>14390</v>
      </c>
      <c r="C283">
        <v>5</v>
      </c>
      <c r="D283" t="s">
        <v>820</v>
      </c>
      <c r="T283" s="17"/>
      <c r="U283" s="17"/>
      <c r="V283" s="17"/>
    </row>
    <row r="284" spans="2:22" x14ac:dyDescent="0.25">
      <c r="B284">
        <v>15</v>
      </c>
      <c r="C284">
        <v>2</v>
      </c>
      <c r="D284" t="s">
        <v>601</v>
      </c>
      <c r="T284" s="17"/>
      <c r="U284" s="17"/>
      <c r="V284" s="17"/>
    </row>
    <row r="285" spans="2:22" x14ac:dyDescent="0.25">
      <c r="B285">
        <v>151</v>
      </c>
      <c r="C285">
        <v>3</v>
      </c>
      <c r="D285" t="s">
        <v>821</v>
      </c>
      <c r="T285" s="17"/>
      <c r="U285" s="17"/>
      <c r="V285" s="17"/>
    </row>
    <row r="286" spans="2:22" x14ac:dyDescent="0.25">
      <c r="B286">
        <v>1511</v>
      </c>
      <c r="C286">
        <v>4</v>
      </c>
      <c r="D286" t="s">
        <v>822</v>
      </c>
      <c r="T286" s="17"/>
      <c r="U286" s="17"/>
      <c r="V286" s="17"/>
    </row>
    <row r="287" spans="2:22" x14ac:dyDescent="0.25">
      <c r="B287">
        <v>15110</v>
      </c>
      <c r="C287">
        <v>5</v>
      </c>
      <c r="D287" t="s">
        <v>822</v>
      </c>
      <c r="T287" s="17"/>
      <c r="U287" s="17"/>
      <c r="V287" s="17"/>
    </row>
    <row r="288" spans="2:22" x14ac:dyDescent="0.25">
      <c r="B288">
        <v>1512</v>
      </c>
      <c r="C288">
        <v>4</v>
      </c>
      <c r="D288" t="s">
        <v>823</v>
      </c>
      <c r="T288" s="17"/>
      <c r="U288" s="17"/>
      <c r="V288" s="17"/>
    </row>
    <row r="289" spans="2:22" x14ac:dyDescent="0.25">
      <c r="B289">
        <v>15120</v>
      </c>
      <c r="C289">
        <v>5</v>
      </c>
      <c r="D289" t="s">
        <v>823</v>
      </c>
      <c r="T289" s="17"/>
      <c r="U289" s="17"/>
      <c r="V289" s="17"/>
    </row>
    <row r="290" spans="2:22" x14ac:dyDescent="0.25">
      <c r="B290">
        <v>152</v>
      </c>
      <c r="C290">
        <v>3</v>
      </c>
      <c r="D290" t="s">
        <v>824</v>
      </c>
      <c r="T290" s="17"/>
      <c r="U290" s="17"/>
      <c r="V290" s="17"/>
    </row>
    <row r="291" spans="2:22" x14ac:dyDescent="0.25">
      <c r="B291">
        <v>1520</v>
      </c>
      <c r="C291">
        <v>4</v>
      </c>
      <c r="D291" t="s">
        <v>824</v>
      </c>
      <c r="T291" s="17"/>
      <c r="U291" s="17"/>
      <c r="V291" s="17"/>
    </row>
    <row r="292" spans="2:22" x14ac:dyDescent="0.25">
      <c r="B292">
        <v>15200</v>
      </c>
      <c r="C292">
        <v>5</v>
      </c>
      <c r="D292" t="s">
        <v>824</v>
      </c>
      <c r="T292" s="17"/>
      <c r="U292" s="17"/>
      <c r="V292" s="17"/>
    </row>
    <row r="293" spans="2:22" x14ac:dyDescent="0.25">
      <c r="B293">
        <v>16</v>
      </c>
      <c r="C293">
        <v>2</v>
      </c>
      <c r="D293" t="s">
        <v>602</v>
      </c>
      <c r="T293" s="17"/>
      <c r="U293" s="17"/>
      <c r="V293" s="17"/>
    </row>
    <row r="294" spans="2:22" x14ac:dyDescent="0.25">
      <c r="B294">
        <v>161</v>
      </c>
      <c r="C294">
        <v>3</v>
      </c>
      <c r="D294" t="s">
        <v>825</v>
      </c>
      <c r="T294" s="17"/>
      <c r="U294" s="17"/>
      <c r="V294" s="17"/>
    </row>
    <row r="295" spans="2:22" x14ac:dyDescent="0.25">
      <c r="B295">
        <v>1610</v>
      </c>
      <c r="C295">
        <v>4</v>
      </c>
      <c r="D295" t="s">
        <v>825</v>
      </c>
      <c r="T295" s="17"/>
      <c r="U295" s="17"/>
      <c r="V295" s="17"/>
    </row>
    <row r="296" spans="2:22" x14ac:dyDescent="0.25">
      <c r="B296">
        <v>16100</v>
      </c>
      <c r="C296">
        <v>5</v>
      </c>
      <c r="D296" t="s">
        <v>825</v>
      </c>
      <c r="T296" s="17"/>
      <c r="U296" s="17"/>
      <c r="V296" s="17"/>
    </row>
    <row r="297" spans="2:22" x14ac:dyDescent="0.25">
      <c r="B297">
        <v>162</v>
      </c>
      <c r="C297">
        <v>3</v>
      </c>
      <c r="D297" t="s">
        <v>826</v>
      </c>
      <c r="T297" s="17"/>
      <c r="U297" s="17"/>
      <c r="V297" s="17"/>
    </row>
    <row r="298" spans="2:22" x14ac:dyDescent="0.25">
      <c r="B298">
        <v>1621</v>
      </c>
      <c r="C298">
        <v>4</v>
      </c>
      <c r="D298" t="s">
        <v>827</v>
      </c>
      <c r="T298" s="17"/>
      <c r="U298" s="17"/>
      <c r="V298" s="17"/>
    </row>
    <row r="299" spans="2:22" x14ac:dyDescent="0.25">
      <c r="B299">
        <v>16210</v>
      </c>
      <c r="C299">
        <v>5</v>
      </c>
      <c r="D299" t="s">
        <v>827</v>
      </c>
      <c r="T299" s="17"/>
      <c r="U299" s="17"/>
      <c r="V299" s="17"/>
    </row>
    <row r="300" spans="2:22" x14ac:dyDescent="0.25">
      <c r="B300">
        <v>1622</v>
      </c>
      <c r="C300">
        <v>4</v>
      </c>
      <c r="D300" t="s">
        <v>828</v>
      </c>
      <c r="T300" s="17"/>
      <c r="U300" s="17"/>
      <c r="V300" s="17"/>
    </row>
    <row r="301" spans="2:22" x14ac:dyDescent="0.25">
      <c r="B301">
        <v>16220</v>
      </c>
      <c r="C301">
        <v>5</v>
      </c>
      <c r="D301" t="s">
        <v>828</v>
      </c>
      <c r="T301" s="17"/>
      <c r="U301" s="17"/>
      <c r="V301" s="17"/>
    </row>
    <row r="302" spans="2:22" x14ac:dyDescent="0.25">
      <c r="B302">
        <v>1623</v>
      </c>
      <c r="C302">
        <v>4</v>
      </c>
      <c r="D302" t="s">
        <v>829</v>
      </c>
      <c r="T302" s="17"/>
      <c r="U302" s="17"/>
      <c r="V302" s="17"/>
    </row>
    <row r="303" spans="2:22" x14ac:dyDescent="0.25">
      <c r="B303">
        <v>16230</v>
      </c>
      <c r="C303">
        <v>5</v>
      </c>
      <c r="D303" t="s">
        <v>829</v>
      </c>
      <c r="T303" s="17"/>
      <c r="U303" s="17"/>
      <c r="V303" s="17"/>
    </row>
    <row r="304" spans="2:22" x14ac:dyDescent="0.25">
      <c r="B304">
        <v>1624</v>
      </c>
      <c r="C304">
        <v>4</v>
      </c>
      <c r="D304" t="s">
        <v>830</v>
      </c>
      <c r="T304" s="17"/>
      <c r="U304" s="17"/>
      <c r="V304" s="17"/>
    </row>
    <row r="305" spans="2:22" x14ac:dyDescent="0.25">
      <c r="B305">
        <v>16240</v>
      </c>
      <c r="C305">
        <v>5</v>
      </c>
      <c r="D305" t="s">
        <v>830</v>
      </c>
      <c r="T305" s="17"/>
      <c r="U305" s="17"/>
      <c r="V305" s="17"/>
    </row>
    <row r="306" spans="2:22" x14ac:dyDescent="0.25">
      <c r="B306">
        <v>1629</v>
      </c>
      <c r="C306">
        <v>4</v>
      </c>
      <c r="D306" t="s">
        <v>831</v>
      </c>
      <c r="T306" s="17"/>
      <c r="U306" s="17"/>
      <c r="V306" s="17"/>
    </row>
    <row r="307" spans="2:22" x14ac:dyDescent="0.25">
      <c r="B307">
        <v>16290</v>
      </c>
      <c r="C307">
        <v>5</v>
      </c>
      <c r="D307" t="s">
        <v>831</v>
      </c>
      <c r="T307" s="17"/>
      <c r="U307" s="17"/>
      <c r="V307" s="17"/>
    </row>
    <row r="308" spans="2:22" x14ac:dyDescent="0.25">
      <c r="B308">
        <v>17</v>
      </c>
      <c r="C308">
        <v>2</v>
      </c>
      <c r="D308" t="s">
        <v>603</v>
      </c>
      <c r="T308" s="17"/>
      <c r="U308" s="17"/>
      <c r="V308" s="17"/>
    </row>
    <row r="309" spans="2:22" x14ac:dyDescent="0.25">
      <c r="B309">
        <v>171</v>
      </c>
      <c r="C309">
        <v>3</v>
      </c>
      <c r="D309" t="s">
        <v>832</v>
      </c>
      <c r="T309" s="17"/>
      <c r="U309" s="17"/>
      <c r="V309" s="17"/>
    </row>
    <row r="310" spans="2:22" x14ac:dyDescent="0.25">
      <c r="B310">
        <v>1711</v>
      </c>
      <c r="C310">
        <v>4</v>
      </c>
      <c r="D310" t="s">
        <v>833</v>
      </c>
      <c r="T310" s="17"/>
      <c r="U310" s="17"/>
      <c r="V310" s="17"/>
    </row>
    <row r="311" spans="2:22" x14ac:dyDescent="0.25">
      <c r="B311">
        <v>17110</v>
      </c>
      <c r="C311">
        <v>5</v>
      </c>
      <c r="D311" t="s">
        <v>833</v>
      </c>
      <c r="T311" s="17"/>
      <c r="U311" s="17"/>
      <c r="V311" s="17"/>
    </row>
    <row r="312" spans="2:22" x14ac:dyDescent="0.25">
      <c r="B312">
        <v>1712</v>
      </c>
      <c r="C312">
        <v>4</v>
      </c>
      <c r="D312" t="s">
        <v>834</v>
      </c>
      <c r="T312" s="17"/>
      <c r="U312" s="17"/>
      <c r="V312" s="17"/>
    </row>
    <row r="313" spans="2:22" x14ac:dyDescent="0.25">
      <c r="B313">
        <v>17120</v>
      </c>
      <c r="C313">
        <v>5</v>
      </c>
      <c r="D313" t="s">
        <v>834</v>
      </c>
      <c r="T313" s="17"/>
      <c r="U313" s="17"/>
      <c r="V313" s="17"/>
    </row>
    <row r="314" spans="2:22" x14ac:dyDescent="0.25">
      <c r="B314">
        <v>172</v>
      </c>
      <c r="C314">
        <v>3</v>
      </c>
      <c r="D314" t="s">
        <v>835</v>
      </c>
      <c r="T314" s="17"/>
      <c r="U314" s="17"/>
      <c r="V314" s="17"/>
    </row>
    <row r="315" spans="2:22" x14ac:dyDescent="0.25">
      <c r="B315">
        <v>1721</v>
      </c>
      <c r="C315">
        <v>4</v>
      </c>
      <c r="D315" t="s">
        <v>836</v>
      </c>
      <c r="T315" s="17"/>
      <c r="U315" s="17"/>
      <c r="V315" s="17"/>
    </row>
    <row r="316" spans="2:22" x14ac:dyDescent="0.25">
      <c r="B316">
        <v>17210</v>
      </c>
      <c r="C316">
        <v>5</v>
      </c>
      <c r="D316" t="s">
        <v>836</v>
      </c>
      <c r="T316" s="17"/>
      <c r="U316" s="17"/>
      <c r="V316" s="17"/>
    </row>
    <row r="317" spans="2:22" x14ac:dyDescent="0.25">
      <c r="B317">
        <v>1722</v>
      </c>
      <c r="C317">
        <v>4</v>
      </c>
      <c r="D317" t="s">
        <v>837</v>
      </c>
      <c r="T317" s="17"/>
      <c r="U317" s="17"/>
      <c r="V317" s="17"/>
    </row>
    <row r="318" spans="2:22" x14ac:dyDescent="0.25">
      <c r="B318">
        <v>17220</v>
      </c>
      <c r="C318">
        <v>5</v>
      </c>
      <c r="D318" t="s">
        <v>837</v>
      </c>
      <c r="T318" s="17"/>
      <c r="U318" s="17"/>
      <c r="V318" s="17"/>
    </row>
    <row r="319" spans="2:22" x14ac:dyDescent="0.25">
      <c r="B319">
        <v>1723</v>
      </c>
      <c r="C319">
        <v>4</v>
      </c>
      <c r="D319" t="s">
        <v>838</v>
      </c>
      <c r="T319" s="17"/>
      <c r="U319" s="17"/>
      <c r="V319" s="17"/>
    </row>
    <row r="320" spans="2:22" x14ac:dyDescent="0.25">
      <c r="B320">
        <v>17230</v>
      </c>
      <c r="C320">
        <v>5</v>
      </c>
      <c r="D320" t="s">
        <v>838</v>
      </c>
      <c r="T320" s="17"/>
      <c r="U320" s="17"/>
      <c r="V320" s="17"/>
    </row>
    <row r="321" spans="2:22" x14ac:dyDescent="0.25">
      <c r="B321">
        <v>1724</v>
      </c>
      <c r="C321">
        <v>4</v>
      </c>
      <c r="D321" t="s">
        <v>839</v>
      </c>
      <c r="T321" s="17"/>
      <c r="U321" s="17"/>
      <c r="V321" s="17"/>
    </row>
    <row r="322" spans="2:22" x14ac:dyDescent="0.25">
      <c r="B322">
        <v>17240</v>
      </c>
      <c r="C322">
        <v>5</v>
      </c>
      <c r="D322" t="s">
        <v>839</v>
      </c>
      <c r="T322" s="17"/>
      <c r="U322" s="17"/>
      <c r="V322" s="17"/>
    </row>
    <row r="323" spans="2:22" x14ac:dyDescent="0.25">
      <c r="B323">
        <v>1729</v>
      </c>
      <c r="C323">
        <v>4</v>
      </c>
      <c r="D323" t="s">
        <v>840</v>
      </c>
      <c r="T323" s="17"/>
      <c r="U323" s="17"/>
      <c r="V323" s="17"/>
    </row>
    <row r="324" spans="2:22" x14ac:dyDescent="0.25">
      <c r="B324">
        <v>17290</v>
      </c>
      <c r="C324">
        <v>5</v>
      </c>
      <c r="D324" t="s">
        <v>840</v>
      </c>
      <c r="T324" s="17"/>
      <c r="U324" s="17"/>
      <c r="V324" s="17"/>
    </row>
    <row r="325" spans="2:22" x14ac:dyDescent="0.25">
      <c r="B325">
        <v>18</v>
      </c>
      <c r="C325">
        <v>2</v>
      </c>
      <c r="D325" t="s">
        <v>604</v>
      </c>
      <c r="T325" s="17"/>
      <c r="U325" s="17"/>
      <c r="V325" s="17"/>
    </row>
    <row r="326" spans="2:22" x14ac:dyDescent="0.25">
      <c r="B326">
        <v>181</v>
      </c>
      <c r="C326">
        <v>3</v>
      </c>
      <c r="D326" t="s">
        <v>841</v>
      </c>
      <c r="T326" s="17"/>
      <c r="U326" s="17"/>
      <c r="V326" s="17"/>
    </row>
    <row r="327" spans="2:22" x14ac:dyDescent="0.25">
      <c r="B327">
        <v>1811</v>
      </c>
      <c r="C327">
        <v>4</v>
      </c>
      <c r="D327" t="s">
        <v>842</v>
      </c>
      <c r="T327" s="17"/>
      <c r="U327" s="17"/>
      <c r="V327" s="17"/>
    </row>
    <row r="328" spans="2:22" x14ac:dyDescent="0.25">
      <c r="B328">
        <v>18110</v>
      </c>
      <c r="C328">
        <v>5</v>
      </c>
      <c r="D328" t="s">
        <v>842</v>
      </c>
      <c r="T328" s="17"/>
      <c r="U328" s="17"/>
      <c r="V328" s="17"/>
    </row>
    <row r="329" spans="2:22" x14ac:dyDescent="0.25">
      <c r="B329">
        <v>1812</v>
      </c>
      <c r="C329">
        <v>4</v>
      </c>
      <c r="D329" t="s">
        <v>843</v>
      </c>
      <c r="T329" s="17"/>
      <c r="U329" s="17"/>
      <c r="V329" s="17"/>
    </row>
    <row r="330" spans="2:22" x14ac:dyDescent="0.25">
      <c r="B330">
        <v>18120</v>
      </c>
      <c r="C330">
        <v>5</v>
      </c>
      <c r="D330" t="s">
        <v>843</v>
      </c>
      <c r="T330" s="17"/>
      <c r="U330" s="17"/>
      <c r="V330" s="17"/>
    </row>
    <row r="331" spans="2:22" x14ac:dyDescent="0.25">
      <c r="B331">
        <v>1813</v>
      </c>
      <c r="C331">
        <v>4</v>
      </c>
      <c r="D331" t="s">
        <v>844</v>
      </c>
      <c r="T331" s="17"/>
      <c r="U331" s="17"/>
      <c r="V331" s="17"/>
    </row>
    <row r="332" spans="2:22" x14ac:dyDescent="0.25">
      <c r="B332">
        <v>18130</v>
      </c>
      <c r="C332">
        <v>5</v>
      </c>
      <c r="D332" t="s">
        <v>844</v>
      </c>
      <c r="T332" s="17"/>
      <c r="U332" s="17"/>
      <c r="V332" s="17"/>
    </row>
    <row r="333" spans="2:22" x14ac:dyDescent="0.25">
      <c r="B333">
        <v>1814</v>
      </c>
      <c r="C333">
        <v>4</v>
      </c>
      <c r="D333" t="s">
        <v>845</v>
      </c>
      <c r="T333" s="17"/>
      <c r="U333" s="17"/>
      <c r="V333" s="17"/>
    </row>
    <row r="334" spans="2:22" x14ac:dyDescent="0.25">
      <c r="B334">
        <v>18140</v>
      </c>
      <c r="C334">
        <v>5</v>
      </c>
      <c r="D334" t="s">
        <v>845</v>
      </c>
      <c r="T334" s="17"/>
      <c r="U334" s="17"/>
      <c r="V334" s="17"/>
    </row>
    <row r="335" spans="2:22" x14ac:dyDescent="0.25">
      <c r="B335">
        <v>182</v>
      </c>
      <c r="C335">
        <v>3</v>
      </c>
      <c r="D335" t="s">
        <v>846</v>
      </c>
      <c r="T335" s="17"/>
      <c r="U335" s="17"/>
      <c r="V335" s="17"/>
    </row>
    <row r="336" spans="2:22" x14ac:dyDescent="0.25">
      <c r="B336">
        <v>1820</v>
      </c>
      <c r="C336">
        <v>4</v>
      </c>
      <c r="D336" t="s">
        <v>846</v>
      </c>
      <c r="T336" s="17"/>
      <c r="U336" s="17"/>
      <c r="V336" s="17"/>
    </row>
    <row r="337" spans="2:22" x14ac:dyDescent="0.25">
      <c r="B337">
        <v>18200</v>
      </c>
      <c r="C337">
        <v>5</v>
      </c>
      <c r="D337" t="s">
        <v>846</v>
      </c>
      <c r="T337" s="17"/>
      <c r="U337" s="17"/>
      <c r="V337" s="17"/>
    </row>
    <row r="338" spans="2:22" x14ac:dyDescent="0.25">
      <c r="B338">
        <v>19</v>
      </c>
      <c r="C338">
        <v>2</v>
      </c>
      <c r="D338" t="s">
        <v>605</v>
      </c>
      <c r="T338" s="17"/>
      <c r="U338" s="17"/>
      <c r="V338" s="17"/>
    </row>
    <row r="339" spans="2:22" x14ac:dyDescent="0.25">
      <c r="B339">
        <v>191</v>
      </c>
      <c r="C339">
        <v>3</v>
      </c>
      <c r="D339" t="s">
        <v>847</v>
      </c>
      <c r="T339" s="17"/>
      <c r="U339" s="17"/>
      <c r="V339" s="17"/>
    </row>
    <row r="340" spans="2:22" x14ac:dyDescent="0.25">
      <c r="B340">
        <v>1910</v>
      </c>
      <c r="C340">
        <v>4</v>
      </c>
      <c r="D340" t="s">
        <v>847</v>
      </c>
      <c r="T340" s="17"/>
      <c r="U340" s="17"/>
      <c r="V340" s="17"/>
    </row>
    <row r="341" spans="2:22" x14ac:dyDescent="0.25">
      <c r="B341">
        <v>19100</v>
      </c>
      <c r="C341">
        <v>5</v>
      </c>
      <c r="D341" t="s">
        <v>847</v>
      </c>
      <c r="T341" s="17"/>
      <c r="U341" s="17"/>
      <c r="V341" s="17"/>
    </row>
    <row r="342" spans="2:22" x14ac:dyDescent="0.25">
      <c r="B342">
        <v>192</v>
      </c>
      <c r="C342">
        <v>3</v>
      </c>
      <c r="D342" t="s">
        <v>848</v>
      </c>
      <c r="T342" s="17"/>
      <c r="U342" s="17"/>
      <c r="V342" s="17"/>
    </row>
    <row r="343" spans="2:22" x14ac:dyDescent="0.25">
      <c r="B343">
        <v>1920</v>
      </c>
      <c r="C343">
        <v>4</v>
      </c>
      <c r="D343" t="s">
        <v>848</v>
      </c>
      <c r="T343" s="17"/>
      <c r="U343" s="17"/>
      <c r="V343" s="17"/>
    </row>
    <row r="344" spans="2:22" x14ac:dyDescent="0.25">
      <c r="B344">
        <v>19200</v>
      </c>
      <c r="C344">
        <v>5</v>
      </c>
      <c r="D344" t="s">
        <v>848</v>
      </c>
      <c r="T344" s="17"/>
      <c r="U344" s="17"/>
      <c r="V344" s="17"/>
    </row>
    <row r="345" spans="2:22" x14ac:dyDescent="0.25">
      <c r="B345">
        <v>20</v>
      </c>
      <c r="C345">
        <v>2</v>
      </c>
      <c r="D345" t="s">
        <v>606</v>
      </c>
      <c r="T345" s="17"/>
      <c r="U345" s="17"/>
      <c r="V345" s="17"/>
    </row>
    <row r="346" spans="2:22" x14ac:dyDescent="0.25">
      <c r="B346">
        <v>201</v>
      </c>
      <c r="C346">
        <v>3</v>
      </c>
      <c r="D346" t="s">
        <v>849</v>
      </c>
      <c r="T346" s="17"/>
      <c r="U346" s="17"/>
      <c r="V346" s="17"/>
    </row>
    <row r="347" spans="2:22" x14ac:dyDescent="0.25">
      <c r="B347">
        <v>2011</v>
      </c>
      <c r="C347">
        <v>4</v>
      </c>
      <c r="D347" t="s">
        <v>850</v>
      </c>
      <c r="T347" s="17"/>
      <c r="U347" s="17"/>
      <c r="V347" s="17"/>
    </row>
    <row r="348" spans="2:22" x14ac:dyDescent="0.25">
      <c r="B348">
        <v>20110</v>
      </c>
      <c r="C348">
        <v>5</v>
      </c>
      <c r="D348" t="s">
        <v>850</v>
      </c>
      <c r="T348" s="17"/>
      <c r="U348" s="17"/>
      <c r="V348" s="17"/>
    </row>
    <row r="349" spans="2:22" x14ac:dyDescent="0.25">
      <c r="B349">
        <v>2012</v>
      </c>
      <c r="C349">
        <v>4</v>
      </c>
      <c r="D349" t="s">
        <v>851</v>
      </c>
      <c r="T349" s="17"/>
      <c r="U349" s="17"/>
      <c r="V349" s="17"/>
    </row>
    <row r="350" spans="2:22" x14ac:dyDescent="0.25">
      <c r="B350">
        <v>20120</v>
      </c>
      <c r="C350">
        <v>5</v>
      </c>
      <c r="D350" t="s">
        <v>851</v>
      </c>
      <c r="T350" s="17"/>
      <c r="U350" s="17"/>
      <c r="V350" s="17"/>
    </row>
    <row r="351" spans="2:22" x14ac:dyDescent="0.25">
      <c r="B351">
        <v>2013</v>
      </c>
      <c r="C351">
        <v>4</v>
      </c>
      <c r="D351" t="s">
        <v>852</v>
      </c>
      <c r="T351" s="17"/>
      <c r="U351" s="17"/>
      <c r="V351" s="17"/>
    </row>
    <row r="352" spans="2:22" x14ac:dyDescent="0.25">
      <c r="B352">
        <v>20130</v>
      </c>
      <c r="C352">
        <v>5</v>
      </c>
      <c r="D352" t="s">
        <v>852</v>
      </c>
      <c r="T352" s="17"/>
      <c r="U352" s="17"/>
      <c r="V352" s="17"/>
    </row>
    <row r="353" spans="2:22" x14ac:dyDescent="0.25">
      <c r="B353">
        <v>2014</v>
      </c>
      <c r="C353">
        <v>4</v>
      </c>
      <c r="D353" t="s">
        <v>853</v>
      </c>
      <c r="T353" s="17"/>
      <c r="U353" s="17"/>
      <c r="V353" s="17"/>
    </row>
    <row r="354" spans="2:22" x14ac:dyDescent="0.25">
      <c r="B354">
        <v>20140</v>
      </c>
      <c r="C354">
        <v>5</v>
      </c>
      <c r="D354" t="s">
        <v>853</v>
      </c>
      <c r="T354" s="17"/>
      <c r="U354" s="17"/>
      <c r="V354" s="17"/>
    </row>
    <row r="355" spans="2:22" x14ac:dyDescent="0.25">
      <c r="B355">
        <v>2015</v>
      </c>
      <c r="C355">
        <v>4</v>
      </c>
      <c r="D355" t="s">
        <v>854</v>
      </c>
      <c r="T355" s="17"/>
      <c r="U355" s="17"/>
      <c r="V355" s="17"/>
    </row>
    <row r="356" spans="2:22" x14ac:dyDescent="0.25">
      <c r="B356">
        <v>20150</v>
      </c>
      <c r="C356">
        <v>5</v>
      </c>
      <c r="D356" t="s">
        <v>854</v>
      </c>
      <c r="T356" s="17"/>
      <c r="U356" s="17"/>
      <c r="V356" s="17"/>
    </row>
    <row r="357" spans="2:22" x14ac:dyDescent="0.25">
      <c r="B357">
        <v>2016</v>
      </c>
      <c r="C357">
        <v>4</v>
      </c>
      <c r="D357" t="s">
        <v>855</v>
      </c>
      <c r="T357" s="17"/>
      <c r="U357" s="17"/>
      <c r="V357" s="17"/>
    </row>
    <row r="358" spans="2:22" x14ac:dyDescent="0.25">
      <c r="B358">
        <v>20160</v>
      </c>
      <c r="C358">
        <v>5</v>
      </c>
      <c r="D358" t="s">
        <v>855</v>
      </c>
      <c r="T358" s="17"/>
      <c r="U358" s="17"/>
      <c r="V358" s="17"/>
    </row>
    <row r="359" spans="2:22" x14ac:dyDescent="0.25">
      <c r="B359">
        <v>2017</v>
      </c>
      <c r="C359">
        <v>4</v>
      </c>
      <c r="D359" t="s">
        <v>856</v>
      </c>
      <c r="T359" s="17"/>
      <c r="U359" s="17"/>
      <c r="V359" s="17"/>
    </row>
    <row r="360" spans="2:22" x14ac:dyDescent="0.25">
      <c r="B360">
        <v>20170</v>
      </c>
      <c r="C360">
        <v>5</v>
      </c>
      <c r="D360" t="s">
        <v>856</v>
      </c>
      <c r="T360" s="17"/>
      <c r="U360" s="17"/>
      <c r="V360" s="17"/>
    </row>
    <row r="361" spans="2:22" x14ac:dyDescent="0.25">
      <c r="B361">
        <v>202</v>
      </c>
      <c r="C361">
        <v>3</v>
      </c>
      <c r="D361" t="s">
        <v>857</v>
      </c>
      <c r="T361" s="17"/>
      <c r="U361" s="17"/>
      <c r="V361" s="17"/>
    </row>
    <row r="362" spans="2:22" x14ac:dyDescent="0.25">
      <c r="B362">
        <v>2020</v>
      </c>
      <c r="C362">
        <v>4</v>
      </c>
      <c r="D362" t="s">
        <v>857</v>
      </c>
      <c r="T362" s="17"/>
      <c r="U362" s="17"/>
      <c r="V362" s="17"/>
    </row>
    <row r="363" spans="2:22" x14ac:dyDescent="0.25">
      <c r="B363">
        <v>20200</v>
      </c>
      <c r="C363">
        <v>5</v>
      </c>
      <c r="D363" t="s">
        <v>857</v>
      </c>
      <c r="T363" s="17"/>
      <c r="U363" s="17"/>
      <c r="V363" s="17"/>
    </row>
    <row r="364" spans="2:22" x14ac:dyDescent="0.25">
      <c r="B364">
        <v>203</v>
      </c>
      <c r="C364">
        <v>3</v>
      </c>
      <c r="D364" t="s">
        <v>858</v>
      </c>
      <c r="T364" s="17"/>
      <c r="U364" s="17"/>
      <c r="V364" s="17"/>
    </row>
    <row r="365" spans="2:22" x14ac:dyDescent="0.25">
      <c r="B365">
        <v>2030</v>
      </c>
      <c r="C365">
        <v>4</v>
      </c>
      <c r="D365" t="s">
        <v>858</v>
      </c>
      <c r="T365" s="17"/>
      <c r="U365" s="17"/>
      <c r="V365" s="17"/>
    </row>
    <row r="366" spans="2:22" x14ac:dyDescent="0.25">
      <c r="B366">
        <v>20300</v>
      </c>
      <c r="C366">
        <v>5</v>
      </c>
      <c r="D366" t="s">
        <v>858</v>
      </c>
      <c r="T366" s="17"/>
      <c r="U366" s="17"/>
      <c r="V366" s="17"/>
    </row>
    <row r="367" spans="2:22" x14ac:dyDescent="0.25">
      <c r="B367">
        <v>204</v>
      </c>
      <c r="C367">
        <v>3</v>
      </c>
      <c r="D367" t="s">
        <v>859</v>
      </c>
      <c r="T367" s="17"/>
      <c r="U367" s="17"/>
      <c r="V367" s="17"/>
    </row>
    <row r="368" spans="2:22" x14ac:dyDescent="0.25">
      <c r="B368">
        <v>2041</v>
      </c>
      <c r="C368">
        <v>4</v>
      </c>
      <c r="D368" t="s">
        <v>860</v>
      </c>
      <c r="T368" s="17"/>
      <c r="U368" s="17"/>
      <c r="V368" s="17"/>
    </row>
    <row r="369" spans="2:22" x14ac:dyDescent="0.25">
      <c r="B369">
        <v>20410</v>
      </c>
      <c r="C369">
        <v>5</v>
      </c>
      <c r="D369" t="s">
        <v>860</v>
      </c>
      <c r="T369" s="17"/>
      <c r="U369" s="17"/>
      <c r="V369" s="17"/>
    </row>
    <row r="370" spans="2:22" x14ac:dyDescent="0.25">
      <c r="B370">
        <v>2042</v>
      </c>
      <c r="C370">
        <v>4</v>
      </c>
      <c r="D370" t="s">
        <v>861</v>
      </c>
      <c r="T370" s="17"/>
      <c r="U370" s="17"/>
      <c r="V370" s="17"/>
    </row>
    <row r="371" spans="2:22" x14ac:dyDescent="0.25">
      <c r="B371">
        <v>20420</v>
      </c>
      <c r="C371">
        <v>5</v>
      </c>
      <c r="D371" t="s">
        <v>861</v>
      </c>
      <c r="T371" s="17"/>
      <c r="U371" s="17"/>
      <c r="V371" s="17"/>
    </row>
    <row r="372" spans="2:22" x14ac:dyDescent="0.25">
      <c r="B372">
        <v>205</v>
      </c>
      <c r="C372">
        <v>3</v>
      </c>
      <c r="D372" t="s">
        <v>862</v>
      </c>
      <c r="T372" s="17"/>
      <c r="U372" s="17"/>
      <c r="V372" s="17"/>
    </row>
    <row r="373" spans="2:22" x14ac:dyDescent="0.25">
      <c r="B373">
        <v>2051</v>
      </c>
      <c r="C373">
        <v>4</v>
      </c>
      <c r="D373" t="s">
        <v>863</v>
      </c>
      <c r="T373" s="17"/>
      <c r="U373" s="17"/>
      <c r="V373" s="17"/>
    </row>
    <row r="374" spans="2:22" x14ac:dyDescent="0.25">
      <c r="B374">
        <v>20510</v>
      </c>
      <c r="C374">
        <v>5</v>
      </c>
      <c r="D374" t="s">
        <v>863</v>
      </c>
      <c r="T374" s="17"/>
      <c r="U374" s="17"/>
      <c r="V374" s="17"/>
    </row>
    <row r="375" spans="2:22" x14ac:dyDescent="0.25">
      <c r="B375">
        <v>2052</v>
      </c>
      <c r="C375">
        <v>4</v>
      </c>
      <c r="D375" t="s">
        <v>864</v>
      </c>
      <c r="T375" s="17"/>
      <c r="U375" s="17"/>
      <c r="V375" s="17"/>
    </row>
    <row r="376" spans="2:22" x14ac:dyDescent="0.25">
      <c r="B376">
        <v>20520</v>
      </c>
      <c r="C376">
        <v>5</v>
      </c>
      <c r="D376" t="s">
        <v>864</v>
      </c>
      <c r="T376" s="17"/>
      <c r="U376" s="17"/>
      <c r="V376" s="17"/>
    </row>
    <row r="377" spans="2:22" x14ac:dyDescent="0.25">
      <c r="B377">
        <v>2053</v>
      </c>
      <c r="C377">
        <v>4</v>
      </c>
      <c r="D377" t="s">
        <v>865</v>
      </c>
      <c r="T377" s="17"/>
      <c r="U377" s="17"/>
      <c r="V377" s="17"/>
    </row>
    <row r="378" spans="2:22" x14ac:dyDescent="0.25">
      <c r="B378">
        <v>20530</v>
      </c>
      <c r="C378">
        <v>5</v>
      </c>
      <c r="D378" t="s">
        <v>865</v>
      </c>
      <c r="T378" s="17"/>
      <c r="U378" s="17"/>
      <c r="V378" s="17"/>
    </row>
    <row r="379" spans="2:22" x14ac:dyDescent="0.25">
      <c r="B379">
        <v>2059</v>
      </c>
      <c r="C379">
        <v>4</v>
      </c>
      <c r="D379" t="s">
        <v>866</v>
      </c>
      <c r="T379" s="17"/>
      <c r="U379" s="17"/>
      <c r="V379" s="17"/>
    </row>
    <row r="380" spans="2:22" x14ac:dyDescent="0.25">
      <c r="B380">
        <v>20590</v>
      </c>
      <c r="C380">
        <v>5</v>
      </c>
      <c r="D380" t="s">
        <v>866</v>
      </c>
      <c r="T380" s="17"/>
      <c r="U380" s="17"/>
      <c r="V380" s="17"/>
    </row>
    <row r="381" spans="2:22" x14ac:dyDescent="0.25">
      <c r="B381">
        <v>206</v>
      </c>
      <c r="C381">
        <v>3</v>
      </c>
      <c r="D381" t="s">
        <v>867</v>
      </c>
      <c r="T381" s="17"/>
      <c r="U381" s="17"/>
      <c r="V381" s="17"/>
    </row>
    <row r="382" spans="2:22" x14ac:dyDescent="0.25">
      <c r="B382">
        <v>2060</v>
      </c>
      <c r="C382">
        <v>4</v>
      </c>
      <c r="D382" t="s">
        <v>867</v>
      </c>
      <c r="T382" s="17"/>
      <c r="U382" s="17"/>
      <c r="V382" s="17"/>
    </row>
    <row r="383" spans="2:22" x14ac:dyDescent="0.25">
      <c r="B383">
        <v>20600</v>
      </c>
      <c r="C383">
        <v>5</v>
      </c>
      <c r="D383" t="s">
        <v>867</v>
      </c>
      <c r="T383" s="17"/>
      <c r="U383" s="17"/>
      <c r="V383" s="17"/>
    </row>
    <row r="384" spans="2:22" x14ac:dyDescent="0.25">
      <c r="B384">
        <v>21</v>
      </c>
      <c r="C384">
        <v>2</v>
      </c>
      <c r="D384" t="s">
        <v>607</v>
      </c>
      <c r="T384" s="17"/>
      <c r="U384" s="17"/>
      <c r="V384" s="17"/>
    </row>
    <row r="385" spans="2:22" x14ac:dyDescent="0.25">
      <c r="B385">
        <v>211</v>
      </c>
      <c r="C385">
        <v>3</v>
      </c>
      <c r="D385" t="s">
        <v>868</v>
      </c>
      <c r="T385" s="17"/>
      <c r="U385" s="17"/>
      <c r="V385" s="17"/>
    </row>
    <row r="386" spans="2:22" x14ac:dyDescent="0.25">
      <c r="B386">
        <v>2110</v>
      </c>
      <c r="C386">
        <v>4</v>
      </c>
      <c r="D386" t="s">
        <v>868</v>
      </c>
      <c r="T386" s="17"/>
      <c r="U386" s="17"/>
      <c r="V386" s="17"/>
    </row>
    <row r="387" spans="2:22" x14ac:dyDescent="0.25">
      <c r="B387">
        <v>21100</v>
      </c>
      <c r="C387">
        <v>5</v>
      </c>
      <c r="D387" t="s">
        <v>868</v>
      </c>
      <c r="T387" s="17"/>
      <c r="U387" s="17"/>
      <c r="V387" s="17"/>
    </row>
    <row r="388" spans="2:22" x14ac:dyDescent="0.25">
      <c r="B388">
        <v>212</v>
      </c>
      <c r="C388">
        <v>3</v>
      </c>
      <c r="D388" t="s">
        <v>869</v>
      </c>
      <c r="T388" s="17"/>
      <c r="U388" s="17"/>
      <c r="V388" s="17"/>
    </row>
    <row r="389" spans="2:22" x14ac:dyDescent="0.25">
      <c r="B389">
        <v>2120</v>
      </c>
      <c r="C389">
        <v>4</v>
      </c>
      <c r="D389" t="s">
        <v>869</v>
      </c>
      <c r="T389" s="17"/>
      <c r="U389" s="17"/>
      <c r="V389" s="17"/>
    </row>
    <row r="390" spans="2:22" x14ac:dyDescent="0.25">
      <c r="B390">
        <v>21200</v>
      </c>
      <c r="C390">
        <v>5</v>
      </c>
      <c r="D390" t="s">
        <v>869</v>
      </c>
      <c r="T390" s="17"/>
      <c r="U390" s="17"/>
      <c r="V390" s="17"/>
    </row>
    <row r="391" spans="2:22" x14ac:dyDescent="0.25">
      <c r="B391">
        <v>22</v>
      </c>
      <c r="C391">
        <v>2</v>
      </c>
      <c r="D391" t="s">
        <v>608</v>
      </c>
      <c r="T391" s="17"/>
      <c r="U391" s="17"/>
      <c r="V391" s="17"/>
    </row>
    <row r="392" spans="2:22" x14ac:dyDescent="0.25">
      <c r="B392">
        <v>221</v>
      </c>
      <c r="C392">
        <v>3</v>
      </c>
      <c r="D392" t="s">
        <v>870</v>
      </c>
      <c r="T392" s="17"/>
      <c r="U392" s="17"/>
      <c r="V392" s="17"/>
    </row>
    <row r="393" spans="2:22" x14ac:dyDescent="0.25">
      <c r="B393">
        <v>2211</v>
      </c>
      <c r="C393">
        <v>4</v>
      </c>
      <c r="D393" t="s">
        <v>871</v>
      </c>
      <c r="T393" s="17"/>
      <c r="U393" s="17"/>
      <c r="V393" s="17"/>
    </row>
    <row r="394" spans="2:22" x14ac:dyDescent="0.25">
      <c r="B394">
        <v>22110</v>
      </c>
      <c r="C394">
        <v>5</v>
      </c>
      <c r="D394" t="s">
        <v>871</v>
      </c>
      <c r="T394" s="17"/>
      <c r="U394" s="17"/>
      <c r="V394" s="17"/>
    </row>
    <row r="395" spans="2:22" x14ac:dyDescent="0.25">
      <c r="B395">
        <v>2219</v>
      </c>
      <c r="C395">
        <v>4</v>
      </c>
      <c r="D395" t="s">
        <v>872</v>
      </c>
      <c r="T395" s="17"/>
      <c r="U395" s="17"/>
      <c r="V395" s="17"/>
    </row>
    <row r="396" spans="2:22" x14ac:dyDescent="0.25">
      <c r="B396">
        <v>22190</v>
      </c>
      <c r="C396">
        <v>5</v>
      </c>
      <c r="D396" t="s">
        <v>872</v>
      </c>
      <c r="T396" s="17"/>
      <c r="U396" s="17"/>
      <c r="V396" s="17"/>
    </row>
    <row r="397" spans="2:22" x14ac:dyDescent="0.25">
      <c r="B397">
        <v>222</v>
      </c>
      <c r="C397">
        <v>3</v>
      </c>
      <c r="D397" t="s">
        <v>873</v>
      </c>
      <c r="T397" s="17"/>
      <c r="U397" s="17"/>
      <c r="V397" s="17"/>
    </row>
    <row r="398" spans="2:22" x14ac:dyDescent="0.25">
      <c r="B398">
        <v>2221</v>
      </c>
      <c r="C398">
        <v>4</v>
      </c>
      <c r="D398" t="s">
        <v>874</v>
      </c>
      <c r="T398" s="17"/>
      <c r="U398" s="17"/>
      <c r="V398" s="17"/>
    </row>
    <row r="399" spans="2:22" x14ac:dyDescent="0.25">
      <c r="B399">
        <v>22210</v>
      </c>
      <c r="C399">
        <v>5</v>
      </c>
      <c r="D399" t="s">
        <v>874</v>
      </c>
      <c r="T399" s="17"/>
      <c r="U399" s="17"/>
      <c r="V399" s="17"/>
    </row>
    <row r="400" spans="2:22" x14ac:dyDescent="0.25">
      <c r="B400">
        <v>2222</v>
      </c>
      <c r="C400">
        <v>4</v>
      </c>
      <c r="D400" t="s">
        <v>875</v>
      </c>
      <c r="T400" s="17"/>
      <c r="U400" s="17"/>
      <c r="V400" s="17"/>
    </row>
    <row r="401" spans="2:22" x14ac:dyDescent="0.25">
      <c r="B401">
        <v>22221</v>
      </c>
      <c r="C401">
        <v>5</v>
      </c>
      <c r="D401" t="s">
        <v>876</v>
      </c>
      <c r="T401" s="17"/>
      <c r="U401" s="17"/>
      <c r="V401" s="17"/>
    </row>
    <row r="402" spans="2:22" x14ac:dyDescent="0.25">
      <c r="B402">
        <v>22229</v>
      </c>
      <c r="C402">
        <v>5</v>
      </c>
      <c r="D402" t="s">
        <v>877</v>
      </c>
      <c r="T402" s="17"/>
      <c r="U402" s="17"/>
      <c r="V402" s="17"/>
    </row>
    <row r="403" spans="2:22" x14ac:dyDescent="0.25">
      <c r="B403">
        <v>2223</v>
      </c>
      <c r="C403">
        <v>4</v>
      </c>
      <c r="D403" t="s">
        <v>878</v>
      </c>
      <c r="T403" s="17"/>
      <c r="U403" s="17"/>
      <c r="V403" s="17"/>
    </row>
    <row r="404" spans="2:22" x14ac:dyDescent="0.25">
      <c r="B404">
        <v>22230</v>
      </c>
      <c r="C404">
        <v>5</v>
      </c>
      <c r="D404" t="s">
        <v>878</v>
      </c>
      <c r="T404" s="17"/>
      <c r="U404" s="17"/>
      <c r="V404" s="17"/>
    </row>
    <row r="405" spans="2:22" x14ac:dyDescent="0.25">
      <c r="B405">
        <v>2229</v>
      </c>
      <c r="C405">
        <v>4</v>
      </c>
      <c r="D405" t="s">
        <v>879</v>
      </c>
      <c r="T405" s="17"/>
      <c r="U405" s="17"/>
      <c r="V405" s="17"/>
    </row>
    <row r="406" spans="2:22" x14ac:dyDescent="0.25">
      <c r="B406">
        <v>22290</v>
      </c>
      <c r="C406">
        <v>5</v>
      </c>
      <c r="D406" t="s">
        <v>879</v>
      </c>
      <c r="T406" s="17"/>
      <c r="U406" s="17"/>
      <c r="V406" s="17"/>
    </row>
    <row r="407" spans="2:22" x14ac:dyDescent="0.25">
      <c r="B407">
        <v>23</v>
      </c>
      <c r="C407">
        <v>2</v>
      </c>
      <c r="D407" t="s">
        <v>609</v>
      </c>
      <c r="T407" s="17"/>
      <c r="U407" s="17"/>
      <c r="V407" s="17"/>
    </row>
    <row r="408" spans="2:22" x14ac:dyDescent="0.25">
      <c r="B408">
        <v>231</v>
      </c>
      <c r="C408">
        <v>3</v>
      </c>
      <c r="D408" t="s">
        <v>880</v>
      </c>
      <c r="T408" s="17"/>
      <c r="U408" s="17"/>
      <c r="V408" s="17"/>
    </row>
    <row r="409" spans="2:22" x14ac:dyDescent="0.25">
      <c r="B409">
        <v>2311</v>
      </c>
      <c r="C409">
        <v>4</v>
      </c>
      <c r="D409" t="s">
        <v>881</v>
      </c>
      <c r="T409" s="17"/>
      <c r="U409" s="17"/>
      <c r="V409" s="17"/>
    </row>
    <row r="410" spans="2:22" x14ac:dyDescent="0.25">
      <c r="B410">
        <v>23110</v>
      </c>
      <c r="C410">
        <v>5</v>
      </c>
      <c r="D410" t="s">
        <v>881</v>
      </c>
      <c r="T410" s="17"/>
      <c r="U410" s="17"/>
      <c r="V410" s="17"/>
    </row>
    <row r="411" spans="2:22" x14ac:dyDescent="0.25">
      <c r="B411">
        <v>2312</v>
      </c>
      <c r="C411">
        <v>4</v>
      </c>
      <c r="D411" t="s">
        <v>882</v>
      </c>
      <c r="T411" s="17"/>
      <c r="U411" s="17"/>
      <c r="V411" s="17"/>
    </row>
    <row r="412" spans="2:22" x14ac:dyDescent="0.25">
      <c r="B412">
        <v>23120</v>
      </c>
      <c r="C412">
        <v>5</v>
      </c>
      <c r="D412" t="s">
        <v>882</v>
      </c>
      <c r="T412" s="17"/>
      <c r="U412" s="17"/>
      <c r="V412" s="17"/>
    </row>
    <row r="413" spans="2:22" x14ac:dyDescent="0.25">
      <c r="B413">
        <v>2313</v>
      </c>
      <c r="C413">
        <v>4</v>
      </c>
      <c r="D413" t="s">
        <v>883</v>
      </c>
      <c r="T413" s="17"/>
      <c r="U413" s="17"/>
      <c r="V413" s="17"/>
    </row>
    <row r="414" spans="2:22" x14ac:dyDescent="0.25">
      <c r="B414">
        <v>23130</v>
      </c>
      <c r="C414">
        <v>5</v>
      </c>
      <c r="D414" t="s">
        <v>883</v>
      </c>
      <c r="T414" s="17"/>
      <c r="U414" s="17"/>
      <c r="V414" s="17"/>
    </row>
    <row r="415" spans="2:22" x14ac:dyDescent="0.25">
      <c r="B415">
        <v>2314</v>
      </c>
      <c r="C415">
        <v>4</v>
      </c>
      <c r="D415" t="s">
        <v>884</v>
      </c>
      <c r="T415" s="17"/>
      <c r="U415" s="17"/>
      <c r="V415" s="17"/>
    </row>
    <row r="416" spans="2:22" x14ac:dyDescent="0.25">
      <c r="B416">
        <v>23140</v>
      </c>
      <c r="C416">
        <v>5</v>
      </c>
      <c r="D416" t="s">
        <v>884</v>
      </c>
      <c r="T416" s="17"/>
      <c r="U416" s="17"/>
      <c r="V416" s="17"/>
    </row>
    <row r="417" spans="2:22" x14ac:dyDescent="0.25">
      <c r="B417">
        <v>2319</v>
      </c>
      <c r="C417">
        <v>4</v>
      </c>
      <c r="D417" t="s">
        <v>885</v>
      </c>
      <c r="T417" s="17"/>
      <c r="U417" s="17"/>
      <c r="V417" s="17"/>
    </row>
    <row r="418" spans="2:22" x14ac:dyDescent="0.25">
      <c r="B418">
        <v>23190</v>
      </c>
      <c r="C418">
        <v>5</v>
      </c>
      <c r="D418" t="s">
        <v>885</v>
      </c>
      <c r="T418" s="17"/>
      <c r="U418" s="17"/>
      <c r="V418" s="17"/>
    </row>
    <row r="419" spans="2:22" x14ac:dyDescent="0.25">
      <c r="B419">
        <v>232</v>
      </c>
      <c r="C419">
        <v>3</v>
      </c>
      <c r="D419" t="s">
        <v>886</v>
      </c>
      <c r="T419" s="17"/>
      <c r="U419" s="17"/>
      <c r="V419" s="17"/>
    </row>
    <row r="420" spans="2:22" x14ac:dyDescent="0.25">
      <c r="B420">
        <v>2320</v>
      </c>
      <c r="C420">
        <v>4</v>
      </c>
      <c r="D420" t="s">
        <v>886</v>
      </c>
      <c r="T420" s="17"/>
      <c r="U420" s="17"/>
      <c r="V420" s="17"/>
    </row>
    <row r="421" spans="2:22" x14ac:dyDescent="0.25">
      <c r="B421">
        <v>23200</v>
      </c>
      <c r="C421">
        <v>5</v>
      </c>
      <c r="D421" t="s">
        <v>886</v>
      </c>
      <c r="T421" s="17"/>
      <c r="U421" s="17"/>
      <c r="V421" s="17"/>
    </row>
    <row r="422" spans="2:22" x14ac:dyDescent="0.25">
      <c r="B422">
        <v>233</v>
      </c>
      <c r="C422">
        <v>3</v>
      </c>
      <c r="D422" t="s">
        <v>887</v>
      </c>
      <c r="T422" s="17"/>
      <c r="U422" s="17"/>
      <c r="V422" s="17"/>
    </row>
    <row r="423" spans="2:22" x14ac:dyDescent="0.25">
      <c r="B423">
        <v>2331</v>
      </c>
      <c r="C423">
        <v>4</v>
      </c>
      <c r="D423" t="s">
        <v>888</v>
      </c>
    </row>
    <row r="424" spans="2:22" x14ac:dyDescent="0.25">
      <c r="B424">
        <v>23310</v>
      </c>
      <c r="C424">
        <v>5</v>
      </c>
      <c r="D424" t="s">
        <v>888</v>
      </c>
    </row>
    <row r="425" spans="2:22" x14ac:dyDescent="0.25">
      <c r="B425">
        <v>2332</v>
      </c>
      <c r="C425">
        <v>4</v>
      </c>
      <c r="D425" t="s">
        <v>889</v>
      </c>
    </row>
    <row r="426" spans="2:22" x14ac:dyDescent="0.25">
      <c r="B426">
        <v>23320</v>
      </c>
      <c r="C426">
        <v>5</v>
      </c>
      <c r="D426" t="s">
        <v>889</v>
      </c>
    </row>
    <row r="427" spans="2:22" x14ac:dyDescent="0.25">
      <c r="B427">
        <v>234</v>
      </c>
      <c r="C427">
        <v>3</v>
      </c>
      <c r="D427" t="s">
        <v>890</v>
      </c>
    </row>
    <row r="428" spans="2:22" x14ac:dyDescent="0.25">
      <c r="B428">
        <v>2341</v>
      </c>
      <c r="C428">
        <v>4</v>
      </c>
      <c r="D428" t="s">
        <v>891</v>
      </c>
    </row>
    <row r="429" spans="2:22" x14ac:dyDescent="0.25">
      <c r="B429">
        <v>23410</v>
      </c>
      <c r="C429">
        <v>5</v>
      </c>
      <c r="D429" t="s">
        <v>891</v>
      </c>
    </row>
    <row r="430" spans="2:22" x14ac:dyDescent="0.25">
      <c r="B430">
        <v>2342</v>
      </c>
      <c r="C430">
        <v>4</v>
      </c>
      <c r="D430" t="s">
        <v>892</v>
      </c>
    </row>
    <row r="431" spans="2:22" x14ac:dyDescent="0.25">
      <c r="B431">
        <v>23420</v>
      </c>
      <c r="C431">
        <v>5</v>
      </c>
      <c r="D431" t="s">
        <v>892</v>
      </c>
    </row>
    <row r="432" spans="2:22" x14ac:dyDescent="0.25">
      <c r="B432">
        <v>2343</v>
      </c>
      <c r="C432">
        <v>4</v>
      </c>
      <c r="D432" t="s">
        <v>893</v>
      </c>
    </row>
    <row r="433" spans="2:4" x14ac:dyDescent="0.25">
      <c r="B433">
        <v>23430</v>
      </c>
      <c r="C433">
        <v>5</v>
      </c>
      <c r="D433" t="s">
        <v>893</v>
      </c>
    </row>
    <row r="434" spans="2:4" x14ac:dyDescent="0.25">
      <c r="B434">
        <v>2344</v>
      </c>
      <c r="C434">
        <v>4</v>
      </c>
      <c r="D434" t="s">
        <v>894</v>
      </c>
    </row>
    <row r="435" spans="2:4" x14ac:dyDescent="0.25">
      <c r="B435">
        <v>23440</v>
      </c>
      <c r="C435">
        <v>5</v>
      </c>
      <c r="D435" t="s">
        <v>894</v>
      </c>
    </row>
    <row r="436" spans="2:4" x14ac:dyDescent="0.25">
      <c r="B436">
        <v>2349</v>
      </c>
      <c r="C436">
        <v>4</v>
      </c>
      <c r="D436" t="s">
        <v>895</v>
      </c>
    </row>
    <row r="437" spans="2:4" x14ac:dyDescent="0.25">
      <c r="B437">
        <v>23490</v>
      </c>
      <c r="C437">
        <v>5</v>
      </c>
      <c r="D437" t="s">
        <v>895</v>
      </c>
    </row>
    <row r="438" spans="2:4" x14ac:dyDescent="0.25">
      <c r="B438">
        <v>235</v>
      </c>
      <c r="C438">
        <v>3</v>
      </c>
      <c r="D438" t="s">
        <v>896</v>
      </c>
    </row>
    <row r="439" spans="2:4" x14ac:dyDescent="0.25">
      <c r="B439">
        <v>2351</v>
      </c>
      <c r="C439">
        <v>4</v>
      </c>
      <c r="D439" t="s">
        <v>897</v>
      </c>
    </row>
    <row r="440" spans="2:4" x14ac:dyDescent="0.25">
      <c r="B440">
        <v>23510</v>
      </c>
      <c r="C440">
        <v>5</v>
      </c>
      <c r="D440" t="s">
        <v>897</v>
      </c>
    </row>
    <row r="441" spans="2:4" x14ac:dyDescent="0.25">
      <c r="B441">
        <v>2352</v>
      </c>
      <c r="C441">
        <v>4</v>
      </c>
      <c r="D441" t="s">
        <v>898</v>
      </c>
    </row>
    <row r="442" spans="2:4" x14ac:dyDescent="0.25">
      <c r="B442">
        <v>23520</v>
      </c>
      <c r="C442">
        <v>5</v>
      </c>
      <c r="D442" t="s">
        <v>898</v>
      </c>
    </row>
    <row r="443" spans="2:4" x14ac:dyDescent="0.25">
      <c r="B443">
        <v>236</v>
      </c>
      <c r="C443">
        <v>3</v>
      </c>
      <c r="D443" t="s">
        <v>899</v>
      </c>
    </row>
    <row r="444" spans="2:4" x14ac:dyDescent="0.25">
      <c r="B444">
        <v>2361</v>
      </c>
      <c r="C444">
        <v>4</v>
      </c>
      <c r="D444" t="s">
        <v>900</v>
      </c>
    </row>
    <row r="445" spans="2:4" x14ac:dyDescent="0.25">
      <c r="B445">
        <v>23610</v>
      </c>
      <c r="C445">
        <v>5</v>
      </c>
      <c r="D445" t="s">
        <v>900</v>
      </c>
    </row>
    <row r="446" spans="2:4" x14ac:dyDescent="0.25">
      <c r="B446">
        <v>2362</v>
      </c>
      <c r="C446">
        <v>4</v>
      </c>
      <c r="D446" t="s">
        <v>901</v>
      </c>
    </row>
    <row r="447" spans="2:4" x14ac:dyDescent="0.25">
      <c r="B447">
        <v>23620</v>
      </c>
      <c r="C447">
        <v>5</v>
      </c>
      <c r="D447" t="s">
        <v>901</v>
      </c>
    </row>
    <row r="448" spans="2:4" x14ac:dyDescent="0.25">
      <c r="B448">
        <v>2363</v>
      </c>
      <c r="C448">
        <v>4</v>
      </c>
      <c r="D448" t="s">
        <v>902</v>
      </c>
    </row>
    <row r="449" spans="2:4" x14ac:dyDescent="0.25">
      <c r="B449">
        <v>23630</v>
      </c>
      <c r="C449">
        <v>5</v>
      </c>
      <c r="D449" t="s">
        <v>902</v>
      </c>
    </row>
    <row r="450" spans="2:4" x14ac:dyDescent="0.25">
      <c r="B450">
        <v>2364</v>
      </c>
      <c r="C450">
        <v>4</v>
      </c>
      <c r="D450" t="s">
        <v>903</v>
      </c>
    </row>
    <row r="451" spans="2:4" x14ac:dyDescent="0.25">
      <c r="B451">
        <v>23640</v>
      </c>
      <c r="C451">
        <v>5</v>
      </c>
      <c r="D451" t="s">
        <v>903</v>
      </c>
    </row>
    <row r="452" spans="2:4" x14ac:dyDescent="0.25">
      <c r="B452">
        <v>2365</v>
      </c>
      <c r="C452">
        <v>4</v>
      </c>
      <c r="D452" t="s">
        <v>904</v>
      </c>
    </row>
    <row r="453" spans="2:4" x14ac:dyDescent="0.25">
      <c r="B453">
        <v>23650</v>
      </c>
      <c r="C453">
        <v>5</v>
      </c>
      <c r="D453" t="s">
        <v>904</v>
      </c>
    </row>
    <row r="454" spans="2:4" x14ac:dyDescent="0.25">
      <c r="B454">
        <v>2369</v>
      </c>
      <c r="C454">
        <v>4</v>
      </c>
      <c r="D454" t="s">
        <v>905</v>
      </c>
    </row>
    <row r="455" spans="2:4" x14ac:dyDescent="0.25">
      <c r="B455">
        <v>23690</v>
      </c>
      <c r="C455">
        <v>5</v>
      </c>
      <c r="D455" t="s">
        <v>905</v>
      </c>
    </row>
    <row r="456" spans="2:4" x14ac:dyDescent="0.25">
      <c r="B456">
        <v>237</v>
      </c>
      <c r="C456">
        <v>3</v>
      </c>
      <c r="D456" t="s">
        <v>906</v>
      </c>
    </row>
    <row r="457" spans="2:4" x14ac:dyDescent="0.25">
      <c r="B457">
        <v>2370</v>
      </c>
      <c r="C457">
        <v>4</v>
      </c>
      <c r="D457" t="s">
        <v>906</v>
      </c>
    </row>
    <row r="458" spans="2:4" x14ac:dyDescent="0.25">
      <c r="B458">
        <v>23700</v>
      </c>
      <c r="C458">
        <v>5</v>
      </c>
      <c r="D458" t="s">
        <v>906</v>
      </c>
    </row>
    <row r="459" spans="2:4" x14ac:dyDescent="0.25">
      <c r="B459">
        <v>239</v>
      </c>
      <c r="C459">
        <v>3</v>
      </c>
      <c r="D459" t="s">
        <v>907</v>
      </c>
    </row>
    <row r="460" spans="2:4" x14ac:dyDescent="0.25">
      <c r="B460">
        <v>2391</v>
      </c>
      <c r="C460">
        <v>4</v>
      </c>
      <c r="D460" t="s">
        <v>908</v>
      </c>
    </row>
    <row r="461" spans="2:4" x14ac:dyDescent="0.25">
      <c r="B461">
        <v>23910</v>
      </c>
      <c r="C461">
        <v>5</v>
      </c>
      <c r="D461" t="s">
        <v>908</v>
      </c>
    </row>
    <row r="462" spans="2:4" x14ac:dyDescent="0.25">
      <c r="B462">
        <v>2399</v>
      </c>
      <c r="C462">
        <v>4</v>
      </c>
      <c r="D462" t="s">
        <v>909</v>
      </c>
    </row>
    <row r="463" spans="2:4" x14ac:dyDescent="0.25">
      <c r="B463">
        <v>23990</v>
      </c>
      <c r="C463">
        <v>5</v>
      </c>
      <c r="D463" t="s">
        <v>909</v>
      </c>
    </row>
    <row r="464" spans="2:4" x14ac:dyDescent="0.25">
      <c r="B464">
        <v>24</v>
      </c>
      <c r="C464">
        <v>2</v>
      </c>
      <c r="D464" t="s">
        <v>610</v>
      </c>
    </row>
    <row r="465" spans="2:4" x14ac:dyDescent="0.25">
      <c r="B465">
        <v>241</v>
      </c>
      <c r="C465">
        <v>3</v>
      </c>
      <c r="D465" t="s">
        <v>910</v>
      </c>
    </row>
    <row r="466" spans="2:4" x14ac:dyDescent="0.25">
      <c r="B466">
        <v>2410</v>
      </c>
      <c r="C466">
        <v>4</v>
      </c>
      <c r="D466" t="s">
        <v>910</v>
      </c>
    </row>
    <row r="467" spans="2:4" x14ac:dyDescent="0.25">
      <c r="B467">
        <v>24100</v>
      </c>
      <c r="C467">
        <v>5</v>
      </c>
      <c r="D467" t="s">
        <v>910</v>
      </c>
    </row>
    <row r="468" spans="2:4" x14ac:dyDescent="0.25">
      <c r="B468">
        <v>242</v>
      </c>
      <c r="C468">
        <v>3</v>
      </c>
      <c r="D468" t="s">
        <v>911</v>
      </c>
    </row>
    <row r="469" spans="2:4" x14ac:dyDescent="0.25">
      <c r="B469">
        <v>2420</v>
      </c>
      <c r="C469">
        <v>4</v>
      </c>
      <c r="D469" t="s">
        <v>911</v>
      </c>
    </row>
    <row r="470" spans="2:4" x14ac:dyDescent="0.25">
      <c r="B470">
        <v>24200</v>
      </c>
      <c r="C470">
        <v>5</v>
      </c>
      <c r="D470" t="s">
        <v>911</v>
      </c>
    </row>
    <row r="471" spans="2:4" x14ac:dyDescent="0.25">
      <c r="B471">
        <v>243</v>
      </c>
      <c r="C471">
        <v>3</v>
      </c>
      <c r="D471" t="s">
        <v>912</v>
      </c>
    </row>
    <row r="472" spans="2:4" x14ac:dyDescent="0.25">
      <c r="B472">
        <v>2431</v>
      </c>
      <c r="C472">
        <v>4</v>
      </c>
      <c r="D472" t="s">
        <v>913</v>
      </c>
    </row>
    <row r="473" spans="2:4" x14ac:dyDescent="0.25">
      <c r="B473">
        <v>24310</v>
      </c>
      <c r="C473">
        <v>5</v>
      </c>
      <c r="D473" t="s">
        <v>913</v>
      </c>
    </row>
    <row r="474" spans="2:4" x14ac:dyDescent="0.25">
      <c r="B474">
        <v>2432</v>
      </c>
      <c r="C474">
        <v>4</v>
      </c>
      <c r="D474" t="s">
        <v>914</v>
      </c>
    </row>
    <row r="475" spans="2:4" x14ac:dyDescent="0.25">
      <c r="B475">
        <v>24320</v>
      </c>
      <c r="C475">
        <v>5</v>
      </c>
      <c r="D475" t="s">
        <v>914</v>
      </c>
    </row>
    <row r="476" spans="2:4" x14ac:dyDescent="0.25">
      <c r="B476">
        <v>2433</v>
      </c>
      <c r="C476">
        <v>4</v>
      </c>
      <c r="D476" t="s">
        <v>915</v>
      </c>
    </row>
    <row r="477" spans="2:4" x14ac:dyDescent="0.25">
      <c r="B477">
        <v>24330</v>
      </c>
      <c r="C477">
        <v>5</v>
      </c>
      <c r="D477" t="s">
        <v>915</v>
      </c>
    </row>
    <row r="478" spans="2:4" x14ac:dyDescent="0.25">
      <c r="B478">
        <v>2434</v>
      </c>
      <c r="C478">
        <v>4</v>
      </c>
      <c r="D478" t="s">
        <v>916</v>
      </c>
    </row>
    <row r="479" spans="2:4" x14ac:dyDescent="0.25">
      <c r="B479">
        <v>24340</v>
      </c>
      <c r="C479">
        <v>5</v>
      </c>
      <c r="D479" t="s">
        <v>916</v>
      </c>
    </row>
    <row r="480" spans="2:4" x14ac:dyDescent="0.25">
      <c r="B480">
        <v>244</v>
      </c>
      <c r="C480">
        <v>3</v>
      </c>
      <c r="D480" t="s">
        <v>917</v>
      </c>
    </row>
    <row r="481" spans="2:4" x14ac:dyDescent="0.25">
      <c r="B481">
        <v>2441</v>
      </c>
      <c r="C481">
        <v>4</v>
      </c>
      <c r="D481" t="s">
        <v>918</v>
      </c>
    </row>
    <row r="482" spans="2:4" x14ac:dyDescent="0.25">
      <c r="B482">
        <v>24410</v>
      </c>
      <c r="C482">
        <v>5</v>
      </c>
      <c r="D482" t="s">
        <v>918</v>
      </c>
    </row>
    <row r="483" spans="2:4" x14ac:dyDescent="0.25">
      <c r="B483">
        <v>2442</v>
      </c>
      <c r="C483">
        <v>4</v>
      </c>
      <c r="D483" t="s">
        <v>919</v>
      </c>
    </row>
    <row r="484" spans="2:4" x14ac:dyDescent="0.25">
      <c r="B484">
        <v>24420</v>
      </c>
      <c r="C484">
        <v>5</v>
      </c>
      <c r="D484" t="s">
        <v>919</v>
      </c>
    </row>
    <row r="485" spans="2:4" x14ac:dyDescent="0.25">
      <c r="B485">
        <v>2443</v>
      </c>
      <c r="C485">
        <v>4</v>
      </c>
      <c r="D485" t="s">
        <v>920</v>
      </c>
    </row>
    <row r="486" spans="2:4" x14ac:dyDescent="0.25">
      <c r="B486">
        <v>24430</v>
      </c>
      <c r="C486">
        <v>5</v>
      </c>
      <c r="D486" t="s">
        <v>920</v>
      </c>
    </row>
    <row r="487" spans="2:4" x14ac:dyDescent="0.25">
      <c r="B487">
        <v>2444</v>
      </c>
      <c r="C487">
        <v>4</v>
      </c>
      <c r="D487" t="s">
        <v>921</v>
      </c>
    </row>
    <row r="488" spans="2:4" x14ac:dyDescent="0.25">
      <c r="B488">
        <v>24440</v>
      </c>
      <c r="C488">
        <v>5</v>
      </c>
      <c r="D488" t="s">
        <v>921</v>
      </c>
    </row>
    <row r="489" spans="2:4" x14ac:dyDescent="0.25">
      <c r="B489">
        <v>2445</v>
      </c>
      <c r="C489">
        <v>4</v>
      </c>
      <c r="D489" t="s">
        <v>922</v>
      </c>
    </row>
    <row r="490" spans="2:4" x14ac:dyDescent="0.25">
      <c r="B490">
        <v>24450</v>
      </c>
      <c r="C490">
        <v>5</v>
      </c>
      <c r="D490" t="s">
        <v>922</v>
      </c>
    </row>
    <row r="491" spans="2:4" x14ac:dyDescent="0.25">
      <c r="B491">
        <v>2446</v>
      </c>
      <c r="C491">
        <v>4</v>
      </c>
      <c r="D491" t="s">
        <v>923</v>
      </c>
    </row>
    <row r="492" spans="2:4" x14ac:dyDescent="0.25">
      <c r="B492">
        <v>24460</v>
      </c>
      <c r="C492">
        <v>5</v>
      </c>
      <c r="D492" t="s">
        <v>923</v>
      </c>
    </row>
    <row r="493" spans="2:4" x14ac:dyDescent="0.25">
      <c r="B493">
        <v>245</v>
      </c>
      <c r="C493">
        <v>3</v>
      </c>
      <c r="D493" t="s">
        <v>924</v>
      </c>
    </row>
    <row r="494" spans="2:4" x14ac:dyDescent="0.25">
      <c r="B494">
        <v>2451</v>
      </c>
      <c r="C494">
        <v>4</v>
      </c>
      <c r="D494" t="s">
        <v>925</v>
      </c>
    </row>
    <row r="495" spans="2:4" x14ac:dyDescent="0.25">
      <c r="B495">
        <v>24510</v>
      </c>
      <c r="C495">
        <v>5</v>
      </c>
      <c r="D495" t="s">
        <v>925</v>
      </c>
    </row>
    <row r="496" spans="2:4" x14ac:dyDescent="0.25">
      <c r="B496">
        <v>2452</v>
      </c>
      <c r="C496">
        <v>4</v>
      </c>
      <c r="D496" t="s">
        <v>926</v>
      </c>
    </row>
    <row r="497" spans="2:4" x14ac:dyDescent="0.25">
      <c r="B497">
        <v>24520</v>
      </c>
      <c r="C497">
        <v>5</v>
      </c>
      <c r="D497" t="s">
        <v>926</v>
      </c>
    </row>
    <row r="498" spans="2:4" x14ac:dyDescent="0.25">
      <c r="B498">
        <v>2453</v>
      </c>
      <c r="C498">
        <v>4</v>
      </c>
      <c r="D498" t="s">
        <v>927</v>
      </c>
    </row>
    <row r="499" spans="2:4" x14ac:dyDescent="0.25">
      <c r="B499">
        <v>24530</v>
      </c>
      <c r="C499">
        <v>5</v>
      </c>
      <c r="D499" t="s">
        <v>927</v>
      </c>
    </row>
    <row r="500" spans="2:4" x14ac:dyDescent="0.25">
      <c r="B500">
        <v>2454</v>
      </c>
      <c r="C500">
        <v>4</v>
      </c>
      <c r="D500" t="s">
        <v>928</v>
      </c>
    </row>
    <row r="501" spans="2:4" x14ac:dyDescent="0.25">
      <c r="B501">
        <v>24540</v>
      </c>
      <c r="C501">
        <v>5</v>
      </c>
      <c r="D501" t="s">
        <v>928</v>
      </c>
    </row>
    <row r="502" spans="2:4" x14ac:dyDescent="0.25">
      <c r="B502">
        <v>25</v>
      </c>
      <c r="C502">
        <v>2</v>
      </c>
      <c r="D502" t="s">
        <v>611</v>
      </c>
    </row>
    <row r="503" spans="2:4" x14ac:dyDescent="0.25">
      <c r="B503">
        <v>251</v>
      </c>
      <c r="C503">
        <v>3</v>
      </c>
      <c r="D503" t="s">
        <v>929</v>
      </c>
    </row>
    <row r="504" spans="2:4" x14ac:dyDescent="0.25">
      <c r="B504">
        <v>2511</v>
      </c>
      <c r="C504">
        <v>4</v>
      </c>
      <c r="D504" t="s">
        <v>930</v>
      </c>
    </row>
    <row r="505" spans="2:4" x14ac:dyDescent="0.25">
      <c r="B505">
        <v>25110</v>
      </c>
      <c r="C505">
        <v>5</v>
      </c>
      <c r="D505" t="s">
        <v>930</v>
      </c>
    </row>
    <row r="506" spans="2:4" x14ac:dyDescent="0.25">
      <c r="B506">
        <v>2512</v>
      </c>
      <c r="C506">
        <v>4</v>
      </c>
      <c r="D506" t="s">
        <v>931</v>
      </c>
    </row>
    <row r="507" spans="2:4" x14ac:dyDescent="0.25">
      <c r="B507">
        <v>25120</v>
      </c>
      <c r="C507">
        <v>5</v>
      </c>
      <c r="D507" t="s">
        <v>931</v>
      </c>
    </row>
    <row r="508" spans="2:4" x14ac:dyDescent="0.25">
      <c r="B508">
        <v>252</v>
      </c>
      <c r="C508">
        <v>3</v>
      </c>
      <c r="D508" t="s">
        <v>932</v>
      </c>
    </row>
    <row r="509" spans="2:4" x14ac:dyDescent="0.25">
      <c r="B509">
        <v>2521</v>
      </c>
      <c r="C509">
        <v>4</v>
      </c>
      <c r="D509" t="s">
        <v>933</v>
      </c>
    </row>
    <row r="510" spans="2:4" x14ac:dyDescent="0.25">
      <c r="B510">
        <v>25210</v>
      </c>
      <c r="C510">
        <v>5</v>
      </c>
      <c r="D510" t="s">
        <v>933</v>
      </c>
    </row>
    <row r="511" spans="2:4" x14ac:dyDescent="0.25">
      <c r="B511">
        <v>2529</v>
      </c>
      <c r="C511">
        <v>4</v>
      </c>
      <c r="D511" t="s">
        <v>934</v>
      </c>
    </row>
    <row r="512" spans="2:4" x14ac:dyDescent="0.25">
      <c r="B512">
        <v>25290</v>
      </c>
      <c r="C512">
        <v>5</v>
      </c>
      <c r="D512" t="s">
        <v>934</v>
      </c>
    </row>
    <row r="513" spans="2:4" x14ac:dyDescent="0.25">
      <c r="B513">
        <v>253</v>
      </c>
      <c r="C513">
        <v>3</v>
      </c>
      <c r="D513" t="s">
        <v>935</v>
      </c>
    </row>
    <row r="514" spans="2:4" x14ac:dyDescent="0.25">
      <c r="B514">
        <v>2530</v>
      </c>
      <c r="C514">
        <v>4</v>
      </c>
      <c r="D514" t="s">
        <v>935</v>
      </c>
    </row>
    <row r="515" spans="2:4" x14ac:dyDescent="0.25">
      <c r="B515">
        <v>25300</v>
      </c>
      <c r="C515">
        <v>5</v>
      </c>
      <c r="D515" t="s">
        <v>935</v>
      </c>
    </row>
    <row r="516" spans="2:4" x14ac:dyDescent="0.25">
      <c r="B516">
        <v>254</v>
      </c>
      <c r="C516">
        <v>3</v>
      </c>
      <c r="D516" t="s">
        <v>936</v>
      </c>
    </row>
    <row r="517" spans="2:4" x14ac:dyDescent="0.25">
      <c r="B517">
        <v>2540</v>
      </c>
      <c r="C517">
        <v>4</v>
      </c>
      <c r="D517" t="s">
        <v>936</v>
      </c>
    </row>
    <row r="518" spans="2:4" x14ac:dyDescent="0.25">
      <c r="B518">
        <v>25400</v>
      </c>
      <c r="C518">
        <v>5</v>
      </c>
      <c r="D518" t="s">
        <v>936</v>
      </c>
    </row>
    <row r="519" spans="2:4" x14ac:dyDescent="0.25">
      <c r="B519">
        <v>255</v>
      </c>
      <c r="C519">
        <v>3</v>
      </c>
      <c r="D519" t="s">
        <v>937</v>
      </c>
    </row>
    <row r="520" spans="2:4" x14ac:dyDescent="0.25">
      <c r="B520">
        <v>2550</v>
      </c>
      <c r="C520">
        <v>4</v>
      </c>
      <c r="D520" t="s">
        <v>937</v>
      </c>
    </row>
    <row r="521" spans="2:4" x14ac:dyDescent="0.25">
      <c r="B521">
        <v>25500</v>
      </c>
      <c r="C521">
        <v>5</v>
      </c>
      <c r="D521" t="s">
        <v>937</v>
      </c>
    </row>
    <row r="522" spans="2:4" x14ac:dyDescent="0.25">
      <c r="B522">
        <v>256</v>
      </c>
      <c r="C522">
        <v>3</v>
      </c>
      <c r="D522" t="s">
        <v>938</v>
      </c>
    </row>
    <row r="523" spans="2:4" x14ac:dyDescent="0.25">
      <c r="B523">
        <v>2561</v>
      </c>
      <c r="C523">
        <v>4</v>
      </c>
      <c r="D523" t="s">
        <v>939</v>
      </c>
    </row>
    <row r="524" spans="2:4" x14ac:dyDescent="0.25">
      <c r="B524">
        <v>25610</v>
      </c>
      <c r="C524">
        <v>5</v>
      </c>
      <c r="D524" t="s">
        <v>939</v>
      </c>
    </row>
    <row r="525" spans="2:4" x14ac:dyDescent="0.25">
      <c r="B525">
        <v>2562</v>
      </c>
      <c r="C525">
        <v>4</v>
      </c>
      <c r="D525" t="s">
        <v>940</v>
      </c>
    </row>
    <row r="526" spans="2:4" x14ac:dyDescent="0.25">
      <c r="B526">
        <v>25620</v>
      </c>
      <c r="C526">
        <v>5</v>
      </c>
      <c r="D526" t="s">
        <v>940</v>
      </c>
    </row>
    <row r="527" spans="2:4" x14ac:dyDescent="0.25">
      <c r="B527">
        <v>257</v>
      </c>
      <c r="C527">
        <v>3</v>
      </c>
      <c r="D527" t="s">
        <v>941</v>
      </c>
    </row>
    <row r="528" spans="2:4" x14ac:dyDescent="0.25">
      <c r="B528">
        <v>2571</v>
      </c>
      <c r="C528">
        <v>4</v>
      </c>
      <c r="D528" t="s">
        <v>942</v>
      </c>
    </row>
    <row r="529" spans="2:4" x14ac:dyDescent="0.25">
      <c r="B529">
        <v>25710</v>
      </c>
      <c r="C529">
        <v>5</v>
      </c>
      <c r="D529" t="s">
        <v>942</v>
      </c>
    </row>
    <row r="530" spans="2:4" x14ac:dyDescent="0.25">
      <c r="B530">
        <v>2572</v>
      </c>
      <c r="C530">
        <v>4</v>
      </c>
      <c r="D530" t="s">
        <v>943</v>
      </c>
    </row>
    <row r="531" spans="2:4" x14ac:dyDescent="0.25">
      <c r="B531">
        <v>25720</v>
      </c>
      <c r="C531">
        <v>5</v>
      </c>
      <c r="D531" t="s">
        <v>943</v>
      </c>
    </row>
    <row r="532" spans="2:4" x14ac:dyDescent="0.25">
      <c r="B532">
        <v>2573</v>
      </c>
      <c r="C532">
        <v>4</v>
      </c>
      <c r="D532" t="s">
        <v>944</v>
      </c>
    </row>
    <row r="533" spans="2:4" x14ac:dyDescent="0.25">
      <c r="B533">
        <v>25730</v>
      </c>
      <c r="C533">
        <v>5</v>
      </c>
      <c r="D533" t="s">
        <v>944</v>
      </c>
    </row>
    <row r="534" spans="2:4" x14ac:dyDescent="0.25">
      <c r="B534">
        <v>259</v>
      </c>
      <c r="C534">
        <v>3</v>
      </c>
      <c r="D534" t="s">
        <v>945</v>
      </c>
    </row>
    <row r="535" spans="2:4" x14ac:dyDescent="0.25">
      <c r="B535">
        <v>2591</v>
      </c>
      <c r="C535">
        <v>4</v>
      </c>
      <c r="D535" t="s">
        <v>946</v>
      </c>
    </row>
    <row r="536" spans="2:4" x14ac:dyDescent="0.25">
      <c r="B536">
        <v>25910</v>
      </c>
      <c r="C536">
        <v>5</v>
      </c>
      <c r="D536" t="s">
        <v>946</v>
      </c>
    </row>
    <row r="537" spans="2:4" x14ac:dyDescent="0.25">
      <c r="B537">
        <v>2592</v>
      </c>
      <c r="C537">
        <v>4</v>
      </c>
      <c r="D537" t="s">
        <v>947</v>
      </c>
    </row>
    <row r="538" spans="2:4" x14ac:dyDescent="0.25">
      <c r="B538">
        <v>25920</v>
      </c>
      <c r="C538">
        <v>5</v>
      </c>
      <c r="D538" t="s">
        <v>947</v>
      </c>
    </row>
    <row r="539" spans="2:4" x14ac:dyDescent="0.25">
      <c r="B539">
        <v>2593</v>
      </c>
      <c r="C539">
        <v>4</v>
      </c>
      <c r="D539" t="s">
        <v>948</v>
      </c>
    </row>
    <row r="540" spans="2:4" x14ac:dyDescent="0.25">
      <c r="B540">
        <v>25930</v>
      </c>
      <c r="C540">
        <v>5</v>
      </c>
      <c r="D540" t="s">
        <v>948</v>
      </c>
    </row>
    <row r="541" spans="2:4" x14ac:dyDescent="0.25">
      <c r="B541">
        <v>2594</v>
      </c>
      <c r="C541">
        <v>4</v>
      </c>
      <c r="D541" t="s">
        <v>949</v>
      </c>
    </row>
    <row r="542" spans="2:4" x14ac:dyDescent="0.25">
      <c r="B542">
        <v>25940</v>
      </c>
      <c r="C542">
        <v>5</v>
      </c>
      <c r="D542" t="s">
        <v>949</v>
      </c>
    </row>
    <row r="543" spans="2:4" x14ac:dyDescent="0.25">
      <c r="B543">
        <v>2599</v>
      </c>
      <c r="C543">
        <v>4</v>
      </c>
      <c r="D543" t="s">
        <v>950</v>
      </c>
    </row>
    <row r="544" spans="2:4" x14ac:dyDescent="0.25">
      <c r="B544">
        <v>25990</v>
      </c>
      <c r="C544">
        <v>5</v>
      </c>
      <c r="D544" t="s">
        <v>950</v>
      </c>
    </row>
    <row r="545" spans="2:4" x14ac:dyDescent="0.25">
      <c r="B545">
        <v>26</v>
      </c>
      <c r="C545">
        <v>2</v>
      </c>
      <c r="D545" t="s">
        <v>612</v>
      </c>
    </row>
    <row r="546" spans="2:4" x14ac:dyDescent="0.25">
      <c r="B546">
        <v>261</v>
      </c>
      <c r="C546">
        <v>3</v>
      </c>
      <c r="D546" t="s">
        <v>951</v>
      </c>
    </row>
    <row r="547" spans="2:4" x14ac:dyDescent="0.25">
      <c r="B547">
        <v>2611</v>
      </c>
      <c r="C547">
        <v>4</v>
      </c>
      <c r="D547" t="s">
        <v>952</v>
      </c>
    </row>
    <row r="548" spans="2:4" x14ac:dyDescent="0.25">
      <c r="B548">
        <v>26110</v>
      </c>
      <c r="C548">
        <v>5</v>
      </c>
      <c r="D548" t="s">
        <v>952</v>
      </c>
    </row>
    <row r="549" spans="2:4" x14ac:dyDescent="0.25">
      <c r="B549">
        <v>2612</v>
      </c>
      <c r="C549">
        <v>4</v>
      </c>
      <c r="D549" t="s">
        <v>953</v>
      </c>
    </row>
    <row r="550" spans="2:4" x14ac:dyDescent="0.25">
      <c r="B550">
        <v>26120</v>
      </c>
      <c r="C550">
        <v>5</v>
      </c>
      <c r="D550" t="s">
        <v>953</v>
      </c>
    </row>
    <row r="551" spans="2:4" x14ac:dyDescent="0.25">
      <c r="B551">
        <v>262</v>
      </c>
      <c r="C551">
        <v>3</v>
      </c>
      <c r="D551" t="s">
        <v>954</v>
      </c>
    </row>
    <row r="552" spans="2:4" x14ac:dyDescent="0.25">
      <c r="B552">
        <v>2620</v>
      </c>
      <c r="C552">
        <v>4</v>
      </c>
      <c r="D552" t="s">
        <v>954</v>
      </c>
    </row>
    <row r="553" spans="2:4" x14ac:dyDescent="0.25">
      <c r="B553">
        <v>26200</v>
      </c>
      <c r="C553">
        <v>5</v>
      </c>
      <c r="D553" t="s">
        <v>954</v>
      </c>
    </row>
    <row r="554" spans="2:4" x14ac:dyDescent="0.25">
      <c r="B554">
        <v>263</v>
      </c>
      <c r="C554">
        <v>3</v>
      </c>
      <c r="D554" t="s">
        <v>955</v>
      </c>
    </row>
    <row r="555" spans="2:4" x14ac:dyDescent="0.25">
      <c r="B555">
        <v>2630</v>
      </c>
      <c r="C555">
        <v>4</v>
      </c>
      <c r="D555" t="s">
        <v>955</v>
      </c>
    </row>
    <row r="556" spans="2:4" x14ac:dyDescent="0.25">
      <c r="B556">
        <v>26300</v>
      </c>
      <c r="C556">
        <v>5</v>
      </c>
      <c r="D556" t="s">
        <v>955</v>
      </c>
    </row>
    <row r="557" spans="2:4" x14ac:dyDescent="0.25">
      <c r="B557">
        <v>264</v>
      </c>
      <c r="C557">
        <v>3</v>
      </c>
      <c r="D557" t="s">
        <v>956</v>
      </c>
    </row>
    <row r="558" spans="2:4" x14ac:dyDescent="0.25">
      <c r="B558">
        <v>2640</v>
      </c>
      <c r="C558">
        <v>4</v>
      </c>
      <c r="D558" t="s">
        <v>956</v>
      </c>
    </row>
    <row r="559" spans="2:4" x14ac:dyDescent="0.25">
      <c r="B559">
        <v>26400</v>
      </c>
      <c r="C559">
        <v>5</v>
      </c>
      <c r="D559" t="s">
        <v>956</v>
      </c>
    </row>
    <row r="560" spans="2:4" x14ac:dyDescent="0.25">
      <c r="B560">
        <v>265</v>
      </c>
      <c r="C560">
        <v>3</v>
      </c>
      <c r="D560" t="s">
        <v>957</v>
      </c>
    </row>
    <row r="561" spans="2:4" x14ac:dyDescent="0.25">
      <c r="B561">
        <v>2651</v>
      </c>
      <c r="C561">
        <v>4</v>
      </c>
      <c r="D561" t="s">
        <v>958</v>
      </c>
    </row>
    <row r="562" spans="2:4" x14ac:dyDescent="0.25">
      <c r="B562">
        <v>26510</v>
      </c>
      <c r="C562">
        <v>5</v>
      </c>
      <c r="D562" t="s">
        <v>958</v>
      </c>
    </row>
    <row r="563" spans="2:4" x14ac:dyDescent="0.25">
      <c r="B563">
        <v>2652</v>
      </c>
      <c r="C563">
        <v>4</v>
      </c>
      <c r="D563" t="s">
        <v>959</v>
      </c>
    </row>
    <row r="564" spans="2:4" x14ac:dyDescent="0.25">
      <c r="B564">
        <v>26520</v>
      </c>
      <c r="C564">
        <v>5</v>
      </c>
      <c r="D564" t="s">
        <v>959</v>
      </c>
    </row>
    <row r="565" spans="2:4" x14ac:dyDescent="0.25">
      <c r="B565">
        <v>266</v>
      </c>
      <c r="C565">
        <v>3</v>
      </c>
      <c r="D565" t="s">
        <v>960</v>
      </c>
    </row>
    <row r="566" spans="2:4" x14ac:dyDescent="0.25">
      <c r="B566">
        <v>2660</v>
      </c>
      <c r="C566">
        <v>4</v>
      </c>
      <c r="D566" t="s">
        <v>960</v>
      </c>
    </row>
    <row r="567" spans="2:4" x14ac:dyDescent="0.25">
      <c r="B567">
        <v>26600</v>
      </c>
      <c r="C567">
        <v>5</v>
      </c>
      <c r="D567" t="s">
        <v>960</v>
      </c>
    </row>
    <row r="568" spans="2:4" x14ac:dyDescent="0.25">
      <c r="B568">
        <v>267</v>
      </c>
      <c r="C568">
        <v>3</v>
      </c>
      <c r="D568" t="s">
        <v>961</v>
      </c>
    </row>
    <row r="569" spans="2:4" x14ac:dyDescent="0.25">
      <c r="B569">
        <v>2670</v>
      </c>
      <c r="C569">
        <v>4</v>
      </c>
      <c r="D569" t="s">
        <v>961</v>
      </c>
    </row>
    <row r="570" spans="2:4" x14ac:dyDescent="0.25">
      <c r="B570">
        <v>26700</v>
      </c>
      <c r="C570">
        <v>5</v>
      </c>
      <c r="D570" t="s">
        <v>961</v>
      </c>
    </row>
    <row r="571" spans="2:4" x14ac:dyDescent="0.25">
      <c r="B571">
        <v>268</v>
      </c>
      <c r="C571">
        <v>3</v>
      </c>
      <c r="D571" t="s">
        <v>962</v>
      </c>
    </row>
    <row r="572" spans="2:4" x14ac:dyDescent="0.25">
      <c r="B572">
        <v>2680</v>
      </c>
      <c r="C572">
        <v>4</v>
      </c>
      <c r="D572" t="s">
        <v>962</v>
      </c>
    </row>
    <row r="573" spans="2:4" x14ac:dyDescent="0.25">
      <c r="B573">
        <v>26800</v>
      </c>
      <c r="C573">
        <v>5</v>
      </c>
      <c r="D573" t="s">
        <v>962</v>
      </c>
    </row>
    <row r="574" spans="2:4" x14ac:dyDescent="0.25">
      <c r="B574">
        <v>27</v>
      </c>
      <c r="C574">
        <v>2</v>
      </c>
      <c r="D574" t="s">
        <v>613</v>
      </c>
    </row>
    <row r="575" spans="2:4" x14ac:dyDescent="0.25">
      <c r="B575">
        <v>271</v>
      </c>
      <c r="C575">
        <v>3</v>
      </c>
      <c r="D575" t="s">
        <v>963</v>
      </c>
    </row>
    <row r="576" spans="2:4" x14ac:dyDescent="0.25">
      <c r="B576">
        <v>2711</v>
      </c>
      <c r="C576">
        <v>4</v>
      </c>
      <c r="D576" t="s">
        <v>964</v>
      </c>
    </row>
    <row r="577" spans="2:4" x14ac:dyDescent="0.25">
      <c r="B577">
        <v>27110</v>
      </c>
      <c r="C577">
        <v>5</v>
      </c>
      <c r="D577" t="s">
        <v>964</v>
      </c>
    </row>
    <row r="578" spans="2:4" x14ac:dyDescent="0.25">
      <c r="B578">
        <v>2712</v>
      </c>
      <c r="C578">
        <v>4</v>
      </c>
      <c r="D578" t="s">
        <v>965</v>
      </c>
    </row>
    <row r="579" spans="2:4" x14ac:dyDescent="0.25">
      <c r="B579">
        <v>27120</v>
      </c>
      <c r="C579">
        <v>5</v>
      </c>
      <c r="D579" t="s">
        <v>965</v>
      </c>
    </row>
    <row r="580" spans="2:4" x14ac:dyDescent="0.25">
      <c r="B580">
        <v>272</v>
      </c>
      <c r="C580">
        <v>3</v>
      </c>
      <c r="D580" t="s">
        <v>966</v>
      </c>
    </row>
    <row r="581" spans="2:4" x14ac:dyDescent="0.25">
      <c r="B581">
        <v>2720</v>
      </c>
      <c r="C581">
        <v>4</v>
      </c>
      <c r="D581" t="s">
        <v>966</v>
      </c>
    </row>
    <row r="582" spans="2:4" x14ac:dyDescent="0.25">
      <c r="B582">
        <v>27200</v>
      </c>
      <c r="C582">
        <v>5</v>
      </c>
      <c r="D582" t="s">
        <v>966</v>
      </c>
    </row>
    <row r="583" spans="2:4" x14ac:dyDescent="0.25">
      <c r="B583">
        <v>273</v>
      </c>
      <c r="C583">
        <v>3</v>
      </c>
      <c r="D583" t="s">
        <v>967</v>
      </c>
    </row>
    <row r="584" spans="2:4" x14ac:dyDescent="0.25">
      <c r="B584">
        <v>2731</v>
      </c>
      <c r="C584">
        <v>4</v>
      </c>
      <c r="D584" t="s">
        <v>968</v>
      </c>
    </row>
    <row r="585" spans="2:4" x14ac:dyDescent="0.25">
      <c r="B585">
        <v>27310</v>
      </c>
      <c r="C585">
        <v>5</v>
      </c>
      <c r="D585" t="s">
        <v>968</v>
      </c>
    </row>
    <row r="586" spans="2:4" x14ac:dyDescent="0.25">
      <c r="B586">
        <v>2732</v>
      </c>
      <c r="C586">
        <v>4</v>
      </c>
      <c r="D586" t="s">
        <v>969</v>
      </c>
    </row>
    <row r="587" spans="2:4" x14ac:dyDescent="0.25">
      <c r="B587">
        <v>27320</v>
      </c>
      <c r="C587">
        <v>5</v>
      </c>
      <c r="D587" t="s">
        <v>969</v>
      </c>
    </row>
    <row r="588" spans="2:4" x14ac:dyDescent="0.25">
      <c r="B588">
        <v>2733</v>
      </c>
      <c r="C588">
        <v>4</v>
      </c>
      <c r="D588" t="s">
        <v>970</v>
      </c>
    </row>
    <row r="589" spans="2:4" x14ac:dyDescent="0.25">
      <c r="B589">
        <v>27330</v>
      </c>
      <c r="C589">
        <v>5</v>
      </c>
      <c r="D589" t="s">
        <v>970</v>
      </c>
    </row>
    <row r="590" spans="2:4" x14ac:dyDescent="0.25">
      <c r="B590">
        <v>274</v>
      </c>
      <c r="C590">
        <v>3</v>
      </c>
      <c r="D590" t="s">
        <v>971</v>
      </c>
    </row>
    <row r="591" spans="2:4" x14ac:dyDescent="0.25">
      <c r="B591">
        <v>2740</v>
      </c>
      <c r="C591">
        <v>4</v>
      </c>
      <c r="D591" t="s">
        <v>971</v>
      </c>
    </row>
    <row r="592" spans="2:4" x14ac:dyDescent="0.25">
      <c r="B592">
        <v>27400</v>
      </c>
      <c r="C592">
        <v>5</v>
      </c>
      <c r="D592" t="s">
        <v>971</v>
      </c>
    </row>
    <row r="593" spans="2:4" x14ac:dyDescent="0.25">
      <c r="B593">
        <v>275</v>
      </c>
      <c r="C593">
        <v>3</v>
      </c>
      <c r="D593" t="s">
        <v>972</v>
      </c>
    </row>
    <row r="594" spans="2:4" x14ac:dyDescent="0.25">
      <c r="B594">
        <v>2751</v>
      </c>
      <c r="C594">
        <v>4</v>
      </c>
      <c r="D594" t="s">
        <v>973</v>
      </c>
    </row>
    <row r="595" spans="2:4" x14ac:dyDescent="0.25">
      <c r="B595">
        <v>27510</v>
      </c>
      <c r="C595">
        <v>5</v>
      </c>
      <c r="D595" t="s">
        <v>973</v>
      </c>
    </row>
    <row r="596" spans="2:4" x14ac:dyDescent="0.25">
      <c r="B596">
        <v>2752</v>
      </c>
      <c r="C596">
        <v>4</v>
      </c>
      <c r="D596" t="s">
        <v>974</v>
      </c>
    </row>
    <row r="597" spans="2:4" x14ac:dyDescent="0.25">
      <c r="B597">
        <v>27520</v>
      </c>
      <c r="C597">
        <v>5</v>
      </c>
      <c r="D597" t="s">
        <v>974</v>
      </c>
    </row>
    <row r="598" spans="2:4" x14ac:dyDescent="0.25">
      <c r="B598">
        <v>279</v>
      </c>
      <c r="C598">
        <v>3</v>
      </c>
      <c r="D598" t="s">
        <v>975</v>
      </c>
    </row>
    <row r="599" spans="2:4" x14ac:dyDescent="0.25">
      <c r="B599">
        <v>2790</v>
      </c>
      <c r="C599">
        <v>4</v>
      </c>
      <c r="D599" t="s">
        <v>975</v>
      </c>
    </row>
    <row r="600" spans="2:4" x14ac:dyDescent="0.25">
      <c r="B600">
        <v>27900</v>
      </c>
      <c r="C600">
        <v>5</v>
      </c>
      <c r="D600" t="s">
        <v>975</v>
      </c>
    </row>
    <row r="601" spans="2:4" x14ac:dyDescent="0.25">
      <c r="B601">
        <v>28</v>
      </c>
      <c r="C601">
        <v>2</v>
      </c>
      <c r="D601" t="s">
        <v>614</v>
      </c>
    </row>
    <row r="602" spans="2:4" x14ac:dyDescent="0.25">
      <c r="B602">
        <v>281</v>
      </c>
      <c r="C602">
        <v>3</v>
      </c>
      <c r="D602" t="s">
        <v>976</v>
      </c>
    </row>
    <row r="603" spans="2:4" x14ac:dyDescent="0.25">
      <c r="B603">
        <v>2811</v>
      </c>
      <c r="C603">
        <v>4</v>
      </c>
      <c r="D603" t="s">
        <v>977</v>
      </c>
    </row>
    <row r="604" spans="2:4" x14ac:dyDescent="0.25">
      <c r="B604">
        <v>28110</v>
      </c>
      <c r="C604">
        <v>5</v>
      </c>
      <c r="D604" t="s">
        <v>977</v>
      </c>
    </row>
    <row r="605" spans="2:4" x14ac:dyDescent="0.25">
      <c r="B605">
        <v>2812</v>
      </c>
      <c r="C605">
        <v>4</v>
      </c>
      <c r="D605" t="s">
        <v>978</v>
      </c>
    </row>
    <row r="606" spans="2:4" x14ac:dyDescent="0.25">
      <c r="B606">
        <v>28120</v>
      </c>
      <c r="C606">
        <v>5</v>
      </c>
      <c r="D606" t="s">
        <v>978</v>
      </c>
    </row>
    <row r="607" spans="2:4" x14ac:dyDescent="0.25">
      <c r="B607">
        <v>2813</v>
      </c>
      <c r="C607">
        <v>4</v>
      </c>
      <c r="D607" t="s">
        <v>979</v>
      </c>
    </row>
    <row r="608" spans="2:4" x14ac:dyDescent="0.25">
      <c r="B608">
        <v>28130</v>
      </c>
      <c r="C608">
        <v>5</v>
      </c>
      <c r="D608" t="s">
        <v>979</v>
      </c>
    </row>
    <row r="609" spans="2:4" x14ac:dyDescent="0.25">
      <c r="B609">
        <v>2814</v>
      </c>
      <c r="C609">
        <v>4</v>
      </c>
      <c r="D609" t="s">
        <v>980</v>
      </c>
    </row>
    <row r="610" spans="2:4" x14ac:dyDescent="0.25">
      <c r="B610">
        <v>28140</v>
      </c>
      <c r="C610">
        <v>5</v>
      </c>
      <c r="D610" t="s">
        <v>980</v>
      </c>
    </row>
    <row r="611" spans="2:4" x14ac:dyDescent="0.25">
      <c r="B611">
        <v>2815</v>
      </c>
      <c r="C611">
        <v>4</v>
      </c>
      <c r="D611" t="s">
        <v>981</v>
      </c>
    </row>
    <row r="612" spans="2:4" x14ac:dyDescent="0.25">
      <c r="B612">
        <v>28150</v>
      </c>
      <c r="C612">
        <v>5</v>
      </c>
      <c r="D612" t="s">
        <v>981</v>
      </c>
    </row>
    <row r="613" spans="2:4" x14ac:dyDescent="0.25">
      <c r="B613">
        <v>282</v>
      </c>
      <c r="C613">
        <v>3</v>
      </c>
      <c r="D613" t="s">
        <v>982</v>
      </c>
    </row>
    <row r="614" spans="2:4" x14ac:dyDescent="0.25">
      <c r="B614">
        <v>2821</v>
      </c>
      <c r="C614">
        <v>4</v>
      </c>
      <c r="D614" t="s">
        <v>983</v>
      </c>
    </row>
    <row r="615" spans="2:4" x14ac:dyDescent="0.25">
      <c r="B615">
        <v>28210</v>
      </c>
      <c r="C615">
        <v>5</v>
      </c>
      <c r="D615" t="s">
        <v>983</v>
      </c>
    </row>
    <row r="616" spans="2:4" x14ac:dyDescent="0.25">
      <c r="B616">
        <v>2822</v>
      </c>
      <c r="C616">
        <v>4</v>
      </c>
      <c r="D616" t="s">
        <v>984</v>
      </c>
    </row>
    <row r="617" spans="2:4" x14ac:dyDescent="0.25">
      <c r="B617">
        <v>28220</v>
      </c>
      <c r="C617">
        <v>5</v>
      </c>
      <c r="D617" t="s">
        <v>984</v>
      </c>
    </row>
    <row r="618" spans="2:4" x14ac:dyDescent="0.25">
      <c r="B618">
        <v>2823</v>
      </c>
      <c r="C618">
        <v>4</v>
      </c>
      <c r="D618" t="s">
        <v>985</v>
      </c>
    </row>
    <row r="619" spans="2:4" x14ac:dyDescent="0.25">
      <c r="B619">
        <v>28230</v>
      </c>
      <c r="C619">
        <v>5</v>
      </c>
      <c r="D619" t="s">
        <v>985</v>
      </c>
    </row>
    <row r="620" spans="2:4" x14ac:dyDescent="0.25">
      <c r="B620">
        <v>2824</v>
      </c>
      <c r="C620">
        <v>4</v>
      </c>
      <c r="D620" t="s">
        <v>986</v>
      </c>
    </row>
    <row r="621" spans="2:4" x14ac:dyDescent="0.25">
      <c r="B621">
        <v>28240</v>
      </c>
      <c r="C621">
        <v>5</v>
      </c>
      <c r="D621" t="s">
        <v>986</v>
      </c>
    </row>
    <row r="622" spans="2:4" x14ac:dyDescent="0.25">
      <c r="B622">
        <v>2825</v>
      </c>
      <c r="C622">
        <v>4</v>
      </c>
      <c r="D622" t="s">
        <v>987</v>
      </c>
    </row>
    <row r="623" spans="2:4" x14ac:dyDescent="0.25">
      <c r="B623">
        <v>28250</v>
      </c>
      <c r="C623">
        <v>5</v>
      </c>
      <c r="D623" t="s">
        <v>987</v>
      </c>
    </row>
    <row r="624" spans="2:4" x14ac:dyDescent="0.25">
      <c r="B624">
        <v>2829</v>
      </c>
      <c r="C624">
        <v>4</v>
      </c>
      <c r="D624" t="s">
        <v>988</v>
      </c>
    </row>
    <row r="625" spans="2:4" x14ac:dyDescent="0.25">
      <c r="B625">
        <v>28290</v>
      </c>
      <c r="C625">
        <v>5</v>
      </c>
      <c r="D625" t="s">
        <v>988</v>
      </c>
    </row>
    <row r="626" spans="2:4" x14ac:dyDescent="0.25">
      <c r="B626">
        <v>283</v>
      </c>
      <c r="C626">
        <v>3</v>
      </c>
      <c r="D626" t="s">
        <v>989</v>
      </c>
    </row>
    <row r="627" spans="2:4" x14ac:dyDescent="0.25">
      <c r="B627">
        <v>2830</v>
      </c>
      <c r="C627">
        <v>4</v>
      </c>
      <c r="D627" t="s">
        <v>989</v>
      </c>
    </row>
    <row r="628" spans="2:4" x14ac:dyDescent="0.25">
      <c r="B628">
        <v>28300</v>
      </c>
      <c r="C628">
        <v>5</v>
      </c>
      <c r="D628" t="s">
        <v>989</v>
      </c>
    </row>
    <row r="629" spans="2:4" x14ac:dyDescent="0.25">
      <c r="B629">
        <v>284</v>
      </c>
      <c r="C629">
        <v>3</v>
      </c>
      <c r="D629" t="s">
        <v>990</v>
      </c>
    </row>
    <row r="630" spans="2:4" x14ac:dyDescent="0.25">
      <c r="B630">
        <v>2841</v>
      </c>
      <c r="C630">
        <v>4</v>
      </c>
      <c r="D630" t="s">
        <v>991</v>
      </c>
    </row>
    <row r="631" spans="2:4" x14ac:dyDescent="0.25">
      <c r="B631">
        <v>28410</v>
      </c>
      <c r="C631">
        <v>5</v>
      </c>
      <c r="D631" t="s">
        <v>991</v>
      </c>
    </row>
    <row r="632" spans="2:4" x14ac:dyDescent="0.25">
      <c r="B632">
        <v>2849</v>
      </c>
      <c r="C632">
        <v>4</v>
      </c>
      <c r="D632" t="s">
        <v>992</v>
      </c>
    </row>
    <row r="633" spans="2:4" x14ac:dyDescent="0.25">
      <c r="B633">
        <v>28490</v>
      </c>
      <c r="C633">
        <v>5</v>
      </c>
      <c r="D633" t="s">
        <v>992</v>
      </c>
    </row>
    <row r="634" spans="2:4" x14ac:dyDescent="0.25">
      <c r="B634">
        <v>289</v>
      </c>
      <c r="C634">
        <v>3</v>
      </c>
      <c r="D634" t="s">
        <v>993</v>
      </c>
    </row>
    <row r="635" spans="2:4" x14ac:dyDescent="0.25">
      <c r="B635">
        <v>2891</v>
      </c>
      <c r="C635">
        <v>4</v>
      </c>
      <c r="D635" t="s">
        <v>994</v>
      </c>
    </row>
    <row r="636" spans="2:4" x14ac:dyDescent="0.25">
      <c r="B636">
        <v>28910</v>
      </c>
      <c r="C636">
        <v>5</v>
      </c>
      <c r="D636" t="s">
        <v>994</v>
      </c>
    </row>
    <row r="637" spans="2:4" x14ac:dyDescent="0.25">
      <c r="B637">
        <v>2892</v>
      </c>
      <c r="C637">
        <v>4</v>
      </c>
      <c r="D637" t="s">
        <v>995</v>
      </c>
    </row>
    <row r="638" spans="2:4" x14ac:dyDescent="0.25">
      <c r="B638">
        <v>28920</v>
      </c>
      <c r="C638">
        <v>5</v>
      </c>
      <c r="D638" t="s">
        <v>995</v>
      </c>
    </row>
    <row r="639" spans="2:4" x14ac:dyDescent="0.25">
      <c r="B639">
        <v>2893</v>
      </c>
      <c r="C639">
        <v>4</v>
      </c>
      <c r="D639" t="s">
        <v>996</v>
      </c>
    </row>
    <row r="640" spans="2:4" x14ac:dyDescent="0.25">
      <c r="B640">
        <v>28930</v>
      </c>
      <c r="C640">
        <v>5</v>
      </c>
      <c r="D640" t="s">
        <v>996</v>
      </c>
    </row>
    <row r="641" spans="2:4" x14ac:dyDescent="0.25">
      <c r="B641">
        <v>2894</v>
      </c>
      <c r="C641">
        <v>4</v>
      </c>
      <c r="D641" t="s">
        <v>997</v>
      </c>
    </row>
    <row r="642" spans="2:4" x14ac:dyDescent="0.25">
      <c r="B642">
        <v>28940</v>
      </c>
      <c r="C642">
        <v>5</v>
      </c>
      <c r="D642" t="s">
        <v>997</v>
      </c>
    </row>
    <row r="643" spans="2:4" x14ac:dyDescent="0.25">
      <c r="B643">
        <v>2895</v>
      </c>
      <c r="C643">
        <v>4</v>
      </c>
      <c r="D643" t="s">
        <v>998</v>
      </c>
    </row>
    <row r="644" spans="2:4" x14ac:dyDescent="0.25">
      <c r="B644">
        <v>28950</v>
      </c>
      <c r="C644">
        <v>5</v>
      </c>
      <c r="D644" t="s">
        <v>998</v>
      </c>
    </row>
    <row r="645" spans="2:4" x14ac:dyDescent="0.25">
      <c r="B645">
        <v>2896</v>
      </c>
      <c r="C645">
        <v>4</v>
      </c>
      <c r="D645" t="s">
        <v>999</v>
      </c>
    </row>
    <row r="646" spans="2:4" x14ac:dyDescent="0.25">
      <c r="B646">
        <v>28960</v>
      </c>
      <c r="C646">
        <v>5</v>
      </c>
      <c r="D646" t="s">
        <v>999</v>
      </c>
    </row>
    <row r="647" spans="2:4" x14ac:dyDescent="0.25">
      <c r="B647">
        <v>2899</v>
      </c>
      <c r="C647">
        <v>4</v>
      </c>
      <c r="D647" t="s">
        <v>1000</v>
      </c>
    </row>
    <row r="648" spans="2:4" x14ac:dyDescent="0.25">
      <c r="B648">
        <v>28990</v>
      </c>
      <c r="C648">
        <v>5</v>
      </c>
      <c r="D648" t="s">
        <v>1000</v>
      </c>
    </row>
    <row r="649" spans="2:4" x14ac:dyDescent="0.25">
      <c r="B649">
        <v>29</v>
      </c>
      <c r="C649">
        <v>2</v>
      </c>
      <c r="D649" t="s">
        <v>615</v>
      </c>
    </row>
    <row r="650" spans="2:4" x14ac:dyDescent="0.25">
      <c r="B650">
        <v>291</v>
      </c>
      <c r="C650">
        <v>3</v>
      </c>
      <c r="D650" t="s">
        <v>1001</v>
      </c>
    </row>
    <row r="651" spans="2:4" x14ac:dyDescent="0.25">
      <c r="B651">
        <v>2910</v>
      </c>
      <c r="C651">
        <v>4</v>
      </c>
      <c r="D651" t="s">
        <v>1001</v>
      </c>
    </row>
    <row r="652" spans="2:4" x14ac:dyDescent="0.25">
      <c r="B652">
        <v>29100</v>
      </c>
      <c r="C652">
        <v>5</v>
      </c>
      <c r="D652" t="s">
        <v>1001</v>
      </c>
    </row>
    <row r="653" spans="2:4" x14ac:dyDescent="0.25">
      <c r="B653">
        <v>292</v>
      </c>
      <c r="C653">
        <v>3</v>
      </c>
      <c r="D653" t="s">
        <v>1002</v>
      </c>
    </row>
    <row r="654" spans="2:4" x14ac:dyDescent="0.25">
      <c r="B654">
        <v>2920</v>
      </c>
      <c r="C654">
        <v>4</v>
      </c>
      <c r="D654" t="s">
        <v>1002</v>
      </c>
    </row>
    <row r="655" spans="2:4" x14ac:dyDescent="0.25">
      <c r="B655">
        <v>29200</v>
      </c>
      <c r="C655">
        <v>5</v>
      </c>
      <c r="D655" t="s">
        <v>1002</v>
      </c>
    </row>
    <row r="656" spans="2:4" x14ac:dyDescent="0.25">
      <c r="B656">
        <v>293</v>
      </c>
      <c r="C656">
        <v>3</v>
      </c>
      <c r="D656" t="s">
        <v>1003</v>
      </c>
    </row>
    <row r="657" spans="2:4" x14ac:dyDescent="0.25">
      <c r="B657">
        <v>2931</v>
      </c>
      <c r="C657">
        <v>4</v>
      </c>
      <c r="D657" t="s">
        <v>1004</v>
      </c>
    </row>
    <row r="658" spans="2:4" x14ac:dyDescent="0.25">
      <c r="B658">
        <v>29310</v>
      </c>
      <c r="C658">
        <v>5</v>
      </c>
      <c r="D658" t="s">
        <v>1004</v>
      </c>
    </row>
    <row r="659" spans="2:4" x14ac:dyDescent="0.25">
      <c r="B659">
        <v>2932</v>
      </c>
      <c r="C659">
        <v>4</v>
      </c>
      <c r="D659" t="s">
        <v>1005</v>
      </c>
    </row>
    <row r="660" spans="2:4" x14ac:dyDescent="0.25">
      <c r="B660">
        <v>29320</v>
      </c>
      <c r="C660">
        <v>5</v>
      </c>
      <c r="D660" t="s">
        <v>1005</v>
      </c>
    </row>
    <row r="661" spans="2:4" x14ac:dyDescent="0.25">
      <c r="B661">
        <v>30</v>
      </c>
      <c r="C661">
        <v>2</v>
      </c>
      <c r="D661" t="s">
        <v>616</v>
      </c>
    </row>
    <row r="662" spans="2:4" x14ac:dyDescent="0.25">
      <c r="B662">
        <v>301</v>
      </c>
      <c r="C662">
        <v>3</v>
      </c>
      <c r="D662" t="s">
        <v>1006</v>
      </c>
    </row>
    <row r="663" spans="2:4" x14ac:dyDescent="0.25">
      <c r="B663">
        <v>3011</v>
      </c>
      <c r="C663">
        <v>4</v>
      </c>
      <c r="D663" t="s">
        <v>1007</v>
      </c>
    </row>
    <row r="664" spans="2:4" x14ac:dyDescent="0.25">
      <c r="B664">
        <v>30110</v>
      </c>
      <c r="C664">
        <v>5</v>
      </c>
      <c r="D664" t="s">
        <v>1007</v>
      </c>
    </row>
    <row r="665" spans="2:4" x14ac:dyDescent="0.25">
      <c r="B665">
        <v>3012</v>
      </c>
      <c r="C665">
        <v>4</v>
      </c>
      <c r="D665" t="s">
        <v>1008</v>
      </c>
    </row>
    <row r="666" spans="2:4" x14ac:dyDescent="0.25">
      <c r="B666">
        <v>30120</v>
      </c>
      <c r="C666">
        <v>5</v>
      </c>
      <c r="D666" t="s">
        <v>1008</v>
      </c>
    </row>
    <row r="667" spans="2:4" x14ac:dyDescent="0.25">
      <c r="B667">
        <v>302</v>
      </c>
      <c r="C667">
        <v>3</v>
      </c>
      <c r="D667" t="s">
        <v>1009</v>
      </c>
    </row>
    <row r="668" spans="2:4" x14ac:dyDescent="0.25">
      <c r="B668">
        <v>3020</v>
      </c>
      <c r="C668">
        <v>4</v>
      </c>
      <c r="D668" t="s">
        <v>1009</v>
      </c>
    </row>
    <row r="669" spans="2:4" x14ac:dyDescent="0.25">
      <c r="B669">
        <v>30200</v>
      </c>
      <c r="C669">
        <v>5</v>
      </c>
      <c r="D669" t="s">
        <v>1009</v>
      </c>
    </row>
    <row r="670" spans="2:4" x14ac:dyDescent="0.25">
      <c r="B670">
        <v>303</v>
      </c>
      <c r="C670">
        <v>3</v>
      </c>
      <c r="D670" t="s">
        <v>1010</v>
      </c>
    </row>
    <row r="671" spans="2:4" x14ac:dyDescent="0.25">
      <c r="B671">
        <v>3030</v>
      </c>
      <c r="C671">
        <v>4</v>
      </c>
      <c r="D671" t="s">
        <v>1010</v>
      </c>
    </row>
    <row r="672" spans="2:4" x14ac:dyDescent="0.25">
      <c r="B672">
        <v>30300</v>
      </c>
      <c r="C672">
        <v>5</v>
      </c>
      <c r="D672" t="s">
        <v>1010</v>
      </c>
    </row>
    <row r="673" spans="2:4" x14ac:dyDescent="0.25">
      <c r="B673">
        <v>304</v>
      </c>
      <c r="C673">
        <v>3</v>
      </c>
      <c r="D673" t="s">
        <v>1011</v>
      </c>
    </row>
    <row r="674" spans="2:4" x14ac:dyDescent="0.25">
      <c r="B674">
        <v>3040</v>
      </c>
      <c r="C674">
        <v>4</v>
      </c>
      <c r="D674" t="s">
        <v>1011</v>
      </c>
    </row>
    <row r="675" spans="2:4" x14ac:dyDescent="0.25">
      <c r="B675">
        <v>30400</v>
      </c>
      <c r="C675">
        <v>5</v>
      </c>
      <c r="D675" t="s">
        <v>1011</v>
      </c>
    </row>
    <row r="676" spans="2:4" x14ac:dyDescent="0.25">
      <c r="B676">
        <v>309</v>
      </c>
      <c r="C676">
        <v>3</v>
      </c>
      <c r="D676" t="s">
        <v>1012</v>
      </c>
    </row>
    <row r="677" spans="2:4" x14ac:dyDescent="0.25">
      <c r="B677">
        <v>3091</v>
      </c>
      <c r="C677">
        <v>4</v>
      </c>
      <c r="D677" t="s">
        <v>1013</v>
      </c>
    </row>
    <row r="678" spans="2:4" x14ac:dyDescent="0.25">
      <c r="B678">
        <v>30910</v>
      </c>
      <c r="C678">
        <v>5</v>
      </c>
      <c r="D678" t="s">
        <v>1013</v>
      </c>
    </row>
    <row r="679" spans="2:4" x14ac:dyDescent="0.25">
      <c r="B679">
        <v>3092</v>
      </c>
      <c r="C679">
        <v>4</v>
      </c>
      <c r="D679" t="s">
        <v>1014</v>
      </c>
    </row>
    <row r="680" spans="2:4" x14ac:dyDescent="0.25">
      <c r="B680">
        <v>30920</v>
      </c>
      <c r="C680">
        <v>5</v>
      </c>
      <c r="D680" t="s">
        <v>1014</v>
      </c>
    </row>
    <row r="681" spans="2:4" x14ac:dyDescent="0.25">
      <c r="B681">
        <v>3099</v>
      </c>
      <c r="C681">
        <v>4</v>
      </c>
      <c r="D681" t="s">
        <v>1015</v>
      </c>
    </row>
    <row r="682" spans="2:4" x14ac:dyDescent="0.25">
      <c r="B682">
        <v>30990</v>
      </c>
      <c r="C682">
        <v>5</v>
      </c>
      <c r="D682" t="s">
        <v>1015</v>
      </c>
    </row>
    <row r="683" spans="2:4" x14ac:dyDescent="0.25">
      <c r="B683">
        <v>31</v>
      </c>
      <c r="C683">
        <v>2</v>
      </c>
      <c r="D683" t="s">
        <v>617</v>
      </c>
    </row>
    <row r="684" spans="2:4" x14ac:dyDescent="0.25">
      <c r="B684">
        <v>310</v>
      </c>
      <c r="C684">
        <v>3</v>
      </c>
      <c r="D684" t="s">
        <v>617</v>
      </c>
    </row>
    <row r="685" spans="2:4" x14ac:dyDescent="0.25">
      <c r="B685">
        <v>3101</v>
      </c>
      <c r="C685">
        <v>4</v>
      </c>
      <c r="D685" t="s">
        <v>1016</v>
      </c>
    </row>
    <row r="686" spans="2:4" x14ac:dyDescent="0.25">
      <c r="B686">
        <v>31010</v>
      </c>
      <c r="C686">
        <v>5</v>
      </c>
      <c r="D686" t="s">
        <v>1016</v>
      </c>
    </row>
    <row r="687" spans="2:4" x14ac:dyDescent="0.25">
      <c r="B687">
        <v>3102</v>
      </c>
      <c r="C687">
        <v>4</v>
      </c>
      <c r="D687" t="s">
        <v>1017</v>
      </c>
    </row>
    <row r="688" spans="2:4" x14ac:dyDescent="0.25">
      <c r="B688">
        <v>31020</v>
      </c>
      <c r="C688">
        <v>5</v>
      </c>
      <c r="D688" t="s">
        <v>1017</v>
      </c>
    </row>
    <row r="689" spans="2:4" x14ac:dyDescent="0.25">
      <c r="B689">
        <v>3103</v>
      </c>
      <c r="C689">
        <v>4</v>
      </c>
      <c r="D689" t="s">
        <v>1018</v>
      </c>
    </row>
    <row r="690" spans="2:4" x14ac:dyDescent="0.25">
      <c r="B690">
        <v>31030</v>
      </c>
      <c r="C690">
        <v>5</v>
      </c>
      <c r="D690" t="s">
        <v>1018</v>
      </c>
    </row>
    <row r="691" spans="2:4" x14ac:dyDescent="0.25">
      <c r="B691">
        <v>3109</v>
      </c>
      <c r="C691">
        <v>4</v>
      </c>
      <c r="D691" t="s">
        <v>1019</v>
      </c>
    </row>
    <row r="692" spans="2:4" x14ac:dyDescent="0.25">
      <c r="B692">
        <v>31090</v>
      </c>
      <c r="C692">
        <v>5</v>
      </c>
      <c r="D692" t="s">
        <v>1019</v>
      </c>
    </row>
    <row r="693" spans="2:4" x14ac:dyDescent="0.25">
      <c r="B693">
        <v>32</v>
      </c>
      <c r="C693">
        <v>2</v>
      </c>
      <c r="D693" t="s">
        <v>618</v>
      </c>
    </row>
    <row r="694" spans="2:4" x14ac:dyDescent="0.25">
      <c r="B694">
        <v>321</v>
      </c>
      <c r="C694">
        <v>3</v>
      </c>
      <c r="D694" t="s">
        <v>1020</v>
      </c>
    </row>
    <row r="695" spans="2:4" x14ac:dyDescent="0.25">
      <c r="B695">
        <v>3211</v>
      </c>
      <c r="C695">
        <v>4</v>
      </c>
      <c r="D695" t="s">
        <v>1021</v>
      </c>
    </row>
    <row r="696" spans="2:4" x14ac:dyDescent="0.25">
      <c r="B696">
        <v>32110</v>
      </c>
      <c r="C696">
        <v>5</v>
      </c>
      <c r="D696" t="s">
        <v>1021</v>
      </c>
    </row>
    <row r="697" spans="2:4" x14ac:dyDescent="0.25">
      <c r="B697">
        <v>3212</v>
      </c>
      <c r="C697">
        <v>4</v>
      </c>
      <c r="D697" t="s">
        <v>1022</v>
      </c>
    </row>
    <row r="698" spans="2:4" x14ac:dyDescent="0.25">
      <c r="B698">
        <v>32120</v>
      </c>
      <c r="C698">
        <v>5</v>
      </c>
      <c r="D698" t="s">
        <v>1022</v>
      </c>
    </row>
    <row r="699" spans="2:4" x14ac:dyDescent="0.25">
      <c r="B699">
        <v>3213</v>
      </c>
      <c r="C699">
        <v>4</v>
      </c>
      <c r="D699" t="s">
        <v>1023</v>
      </c>
    </row>
    <row r="700" spans="2:4" x14ac:dyDescent="0.25">
      <c r="B700">
        <v>32130</v>
      </c>
      <c r="C700">
        <v>5</v>
      </c>
      <c r="D700" t="s">
        <v>1023</v>
      </c>
    </row>
    <row r="701" spans="2:4" x14ac:dyDescent="0.25">
      <c r="B701">
        <v>322</v>
      </c>
      <c r="C701">
        <v>3</v>
      </c>
      <c r="D701" t="s">
        <v>1024</v>
      </c>
    </row>
    <row r="702" spans="2:4" x14ac:dyDescent="0.25">
      <c r="B702">
        <v>3220</v>
      </c>
      <c r="C702">
        <v>4</v>
      </c>
      <c r="D702" t="s">
        <v>1024</v>
      </c>
    </row>
    <row r="703" spans="2:4" x14ac:dyDescent="0.25">
      <c r="B703">
        <v>32200</v>
      </c>
      <c r="C703">
        <v>5</v>
      </c>
      <c r="D703" t="s">
        <v>1024</v>
      </c>
    </row>
    <row r="704" spans="2:4" x14ac:dyDescent="0.25">
      <c r="B704">
        <v>323</v>
      </c>
      <c r="C704">
        <v>3</v>
      </c>
      <c r="D704" t="s">
        <v>1025</v>
      </c>
    </row>
    <row r="705" spans="2:4" x14ac:dyDescent="0.25">
      <c r="B705">
        <v>3230</v>
      </c>
      <c r="C705">
        <v>4</v>
      </c>
      <c r="D705" t="s">
        <v>1025</v>
      </c>
    </row>
    <row r="706" spans="2:4" x14ac:dyDescent="0.25">
      <c r="B706">
        <v>32300</v>
      </c>
      <c r="C706">
        <v>5</v>
      </c>
      <c r="D706" t="s">
        <v>1025</v>
      </c>
    </row>
    <row r="707" spans="2:4" x14ac:dyDescent="0.25">
      <c r="B707">
        <v>324</v>
      </c>
      <c r="C707">
        <v>3</v>
      </c>
      <c r="D707" t="s">
        <v>1026</v>
      </c>
    </row>
    <row r="708" spans="2:4" x14ac:dyDescent="0.25">
      <c r="B708">
        <v>3240</v>
      </c>
      <c r="C708">
        <v>4</v>
      </c>
      <c r="D708" t="s">
        <v>1026</v>
      </c>
    </row>
    <row r="709" spans="2:4" x14ac:dyDescent="0.25">
      <c r="B709">
        <v>32400</v>
      </c>
      <c r="C709">
        <v>5</v>
      </c>
      <c r="D709" t="s">
        <v>1026</v>
      </c>
    </row>
    <row r="710" spans="2:4" x14ac:dyDescent="0.25">
      <c r="B710">
        <v>325</v>
      </c>
      <c r="C710">
        <v>3</v>
      </c>
      <c r="D710" t="s">
        <v>1027</v>
      </c>
    </row>
    <row r="711" spans="2:4" x14ac:dyDescent="0.25">
      <c r="B711">
        <v>3250</v>
      </c>
      <c r="C711">
        <v>4</v>
      </c>
      <c r="D711" t="s">
        <v>1027</v>
      </c>
    </row>
    <row r="712" spans="2:4" x14ac:dyDescent="0.25">
      <c r="B712">
        <v>32500</v>
      </c>
      <c r="C712">
        <v>5</v>
      </c>
      <c r="D712" t="s">
        <v>1027</v>
      </c>
    </row>
    <row r="713" spans="2:4" x14ac:dyDescent="0.25">
      <c r="B713">
        <v>329</v>
      </c>
      <c r="C713">
        <v>3</v>
      </c>
      <c r="D713" t="s">
        <v>1028</v>
      </c>
    </row>
    <row r="714" spans="2:4" x14ac:dyDescent="0.25">
      <c r="B714">
        <v>3291</v>
      </c>
      <c r="C714">
        <v>4</v>
      </c>
      <c r="D714" t="s">
        <v>1029</v>
      </c>
    </row>
    <row r="715" spans="2:4" x14ac:dyDescent="0.25">
      <c r="B715">
        <v>32910</v>
      </c>
      <c r="C715">
        <v>5</v>
      </c>
      <c r="D715" t="s">
        <v>1029</v>
      </c>
    </row>
    <row r="716" spans="2:4" x14ac:dyDescent="0.25">
      <c r="B716">
        <v>3299</v>
      </c>
      <c r="C716">
        <v>4</v>
      </c>
      <c r="D716" t="s">
        <v>1030</v>
      </c>
    </row>
    <row r="717" spans="2:4" x14ac:dyDescent="0.25">
      <c r="B717">
        <v>32990</v>
      </c>
      <c r="C717">
        <v>5</v>
      </c>
      <c r="D717" t="s">
        <v>1030</v>
      </c>
    </row>
    <row r="718" spans="2:4" x14ac:dyDescent="0.25">
      <c r="B718">
        <v>33</v>
      </c>
      <c r="C718">
        <v>2</v>
      </c>
      <c r="D718" t="s">
        <v>619</v>
      </c>
    </row>
    <row r="719" spans="2:4" x14ac:dyDescent="0.25">
      <c r="B719">
        <v>331</v>
      </c>
      <c r="C719">
        <v>3</v>
      </c>
      <c r="D719" t="s">
        <v>1031</v>
      </c>
    </row>
    <row r="720" spans="2:4" x14ac:dyDescent="0.25">
      <c r="B720">
        <v>3311</v>
      </c>
      <c r="C720">
        <v>4</v>
      </c>
      <c r="D720" t="s">
        <v>1032</v>
      </c>
    </row>
    <row r="721" spans="2:4" x14ac:dyDescent="0.25">
      <c r="B721">
        <v>33110</v>
      </c>
      <c r="C721">
        <v>5</v>
      </c>
      <c r="D721" t="s">
        <v>1032</v>
      </c>
    </row>
    <row r="722" spans="2:4" x14ac:dyDescent="0.25">
      <c r="B722">
        <v>3312</v>
      </c>
      <c r="C722">
        <v>4</v>
      </c>
      <c r="D722" t="s">
        <v>1033</v>
      </c>
    </row>
    <row r="723" spans="2:4" x14ac:dyDescent="0.25">
      <c r="B723">
        <v>33120</v>
      </c>
      <c r="C723">
        <v>5</v>
      </c>
      <c r="D723" t="s">
        <v>1033</v>
      </c>
    </row>
    <row r="724" spans="2:4" x14ac:dyDescent="0.25">
      <c r="B724">
        <v>3313</v>
      </c>
      <c r="C724">
        <v>4</v>
      </c>
      <c r="D724" t="s">
        <v>1034</v>
      </c>
    </row>
    <row r="725" spans="2:4" x14ac:dyDescent="0.25">
      <c r="B725">
        <v>33130</v>
      </c>
      <c r="C725">
        <v>5</v>
      </c>
      <c r="D725" t="s">
        <v>1034</v>
      </c>
    </row>
    <row r="726" spans="2:4" x14ac:dyDescent="0.25">
      <c r="B726">
        <v>3314</v>
      </c>
      <c r="C726">
        <v>4</v>
      </c>
      <c r="D726" t="s">
        <v>1035</v>
      </c>
    </row>
    <row r="727" spans="2:4" x14ac:dyDescent="0.25">
      <c r="B727">
        <v>33140</v>
      </c>
      <c r="C727">
        <v>5</v>
      </c>
      <c r="D727" t="s">
        <v>1035</v>
      </c>
    </row>
    <row r="728" spans="2:4" x14ac:dyDescent="0.25">
      <c r="B728">
        <v>3315</v>
      </c>
      <c r="C728">
        <v>4</v>
      </c>
      <c r="D728" t="s">
        <v>1036</v>
      </c>
    </row>
    <row r="729" spans="2:4" x14ac:dyDescent="0.25">
      <c r="B729">
        <v>33150</v>
      </c>
      <c r="C729">
        <v>5</v>
      </c>
      <c r="D729" t="s">
        <v>1036</v>
      </c>
    </row>
    <row r="730" spans="2:4" x14ac:dyDescent="0.25">
      <c r="B730">
        <v>3316</v>
      </c>
      <c r="C730">
        <v>4</v>
      </c>
      <c r="D730" t="s">
        <v>1037</v>
      </c>
    </row>
    <row r="731" spans="2:4" x14ac:dyDescent="0.25">
      <c r="B731">
        <v>33160</v>
      </c>
      <c r="C731">
        <v>5</v>
      </c>
      <c r="D731" t="s">
        <v>1037</v>
      </c>
    </row>
    <row r="732" spans="2:4" x14ac:dyDescent="0.25">
      <c r="B732">
        <v>3317</v>
      </c>
      <c r="C732">
        <v>4</v>
      </c>
      <c r="D732" t="s">
        <v>1038</v>
      </c>
    </row>
    <row r="733" spans="2:4" x14ac:dyDescent="0.25">
      <c r="B733">
        <v>33170</v>
      </c>
      <c r="C733">
        <v>5</v>
      </c>
      <c r="D733" t="s">
        <v>1038</v>
      </c>
    </row>
    <row r="734" spans="2:4" x14ac:dyDescent="0.25">
      <c r="B734">
        <v>3319</v>
      </c>
      <c r="C734">
        <v>4</v>
      </c>
      <c r="D734" t="s">
        <v>1039</v>
      </c>
    </row>
    <row r="735" spans="2:4" x14ac:dyDescent="0.25">
      <c r="B735">
        <v>33190</v>
      </c>
      <c r="C735">
        <v>5</v>
      </c>
      <c r="D735" t="s">
        <v>1039</v>
      </c>
    </row>
    <row r="736" spans="2:4" x14ac:dyDescent="0.25">
      <c r="B736">
        <v>332</v>
      </c>
      <c r="C736">
        <v>3</v>
      </c>
      <c r="D736" t="s">
        <v>1040</v>
      </c>
    </row>
    <row r="737" spans="2:4" x14ac:dyDescent="0.25">
      <c r="B737">
        <v>3320</v>
      </c>
      <c r="C737">
        <v>4</v>
      </c>
      <c r="D737" t="s">
        <v>1040</v>
      </c>
    </row>
    <row r="738" spans="2:4" x14ac:dyDescent="0.25">
      <c r="B738">
        <v>33200</v>
      </c>
      <c r="C738">
        <v>5</v>
      </c>
      <c r="D738" t="s">
        <v>1040</v>
      </c>
    </row>
    <row r="739" spans="2:4" x14ac:dyDescent="0.25">
      <c r="B739">
        <v>35</v>
      </c>
      <c r="C739">
        <v>2</v>
      </c>
      <c r="D739" t="s">
        <v>620</v>
      </c>
    </row>
    <row r="740" spans="2:4" x14ac:dyDescent="0.25">
      <c r="B740">
        <v>351</v>
      </c>
      <c r="C740">
        <v>3</v>
      </c>
      <c r="D740" t="s">
        <v>1041</v>
      </c>
    </row>
    <row r="741" spans="2:4" x14ac:dyDescent="0.25">
      <c r="B741">
        <v>3511</v>
      </c>
      <c r="C741">
        <v>4</v>
      </c>
      <c r="D741" t="s">
        <v>1042</v>
      </c>
    </row>
    <row r="742" spans="2:4" x14ac:dyDescent="0.25">
      <c r="B742">
        <v>35110</v>
      </c>
      <c r="C742">
        <v>5</v>
      </c>
      <c r="D742" t="s">
        <v>1042</v>
      </c>
    </row>
    <row r="743" spans="2:4" x14ac:dyDescent="0.25">
      <c r="B743">
        <v>3512</v>
      </c>
      <c r="C743">
        <v>4</v>
      </c>
      <c r="D743" t="s">
        <v>1043</v>
      </c>
    </row>
    <row r="744" spans="2:4" x14ac:dyDescent="0.25">
      <c r="B744">
        <v>35120</v>
      </c>
      <c r="C744">
        <v>5</v>
      </c>
      <c r="D744" t="s">
        <v>1043</v>
      </c>
    </row>
    <row r="745" spans="2:4" x14ac:dyDescent="0.25">
      <c r="B745">
        <v>3513</v>
      </c>
      <c r="C745">
        <v>4</v>
      </c>
      <c r="D745" t="s">
        <v>1044</v>
      </c>
    </row>
    <row r="746" spans="2:4" x14ac:dyDescent="0.25">
      <c r="B746">
        <v>35130</v>
      </c>
      <c r="C746">
        <v>5</v>
      </c>
      <c r="D746" t="s">
        <v>1044</v>
      </c>
    </row>
    <row r="747" spans="2:4" x14ac:dyDescent="0.25">
      <c r="B747">
        <v>3514</v>
      </c>
      <c r="C747">
        <v>4</v>
      </c>
      <c r="D747" t="s">
        <v>1045</v>
      </c>
    </row>
    <row r="748" spans="2:4" x14ac:dyDescent="0.25">
      <c r="B748">
        <v>35140</v>
      </c>
      <c r="C748">
        <v>5</v>
      </c>
      <c r="D748" t="s">
        <v>1045</v>
      </c>
    </row>
    <row r="749" spans="2:4" x14ac:dyDescent="0.25">
      <c r="B749">
        <v>352</v>
      </c>
      <c r="C749">
        <v>3</v>
      </c>
      <c r="D749" t="s">
        <v>1046</v>
      </c>
    </row>
    <row r="750" spans="2:4" x14ac:dyDescent="0.25">
      <c r="B750">
        <v>3521</v>
      </c>
      <c r="C750">
        <v>4</v>
      </c>
      <c r="D750" t="s">
        <v>1047</v>
      </c>
    </row>
    <row r="751" spans="2:4" x14ac:dyDescent="0.25">
      <c r="B751">
        <v>35210</v>
      </c>
      <c r="C751">
        <v>5</v>
      </c>
      <c r="D751" t="s">
        <v>1047</v>
      </c>
    </row>
    <row r="752" spans="2:4" x14ac:dyDescent="0.25">
      <c r="B752">
        <v>3522</v>
      </c>
      <c r="C752">
        <v>4</v>
      </c>
      <c r="D752" t="s">
        <v>1048</v>
      </c>
    </row>
    <row r="753" spans="2:4" x14ac:dyDescent="0.25">
      <c r="B753">
        <v>35220</v>
      </c>
      <c r="C753">
        <v>5</v>
      </c>
      <c r="D753" t="s">
        <v>1048</v>
      </c>
    </row>
    <row r="754" spans="2:4" x14ac:dyDescent="0.25">
      <c r="B754">
        <v>3523</v>
      </c>
      <c r="C754">
        <v>4</v>
      </c>
      <c r="D754" t="s">
        <v>1049</v>
      </c>
    </row>
    <row r="755" spans="2:4" x14ac:dyDescent="0.25">
      <c r="B755">
        <v>35230</v>
      </c>
      <c r="C755">
        <v>5</v>
      </c>
      <c r="D755" t="s">
        <v>1049</v>
      </c>
    </row>
    <row r="756" spans="2:4" x14ac:dyDescent="0.25">
      <c r="B756">
        <v>353</v>
      </c>
      <c r="C756">
        <v>3</v>
      </c>
      <c r="D756" t="s">
        <v>1050</v>
      </c>
    </row>
    <row r="757" spans="2:4" x14ac:dyDescent="0.25">
      <c r="B757">
        <v>3530</v>
      </c>
      <c r="C757">
        <v>4</v>
      </c>
      <c r="D757" t="s">
        <v>1050</v>
      </c>
    </row>
    <row r="758" spans="2:4" x14ac:dyDescent="0.25">
      <c r="B758">
        <v>35300</v>
      </c>
      <c r="C758">
        <v>5</v>
      </c>
      <c r="D758" t="s">
        <v>1050</v>
      </c>
    </row>
    <row r="759" spans="2:4" x14ac:dyDescent="0.25">
      <c r="B759">
        <v>36</v>
      </c>
      <c r="C759">
        <v>2</v>
      </c>
      <c r="D759" t="s">
        <v>621</v>
      </c>
    </row>
    <row r="760" spans="2:4" x14ac:dyDescent="0.25">
      <c r="B760">
        <v>360</v>
      </c>
      <c r="C760">
        <v>3</v>
      </c>
      <c r="D760" t="s">
        <v>621</v>
      </c>
    </row>
    <row r="761" spans="2:4" x14ac:dyDescent="0.25">
      <c r="B761">
        <v>3600</v>
      </c>
      <c r="C761">
        <v>4</v>
      </c>
      <c r="D761" t="s">
        <v>621</v>
      </c>
    </row>
    <row r="762" spans="2:4" x14ac:dyDescent="0.25">
      <c r="B762">
        <v>36000</v>
      </c>
      <c r="C762">
        <v>5</v>
      </c>
      <c r="D762" t="s">
        <v>621</v>
      </c>
    </row>
    <row r="763" spans="2:4" x14ac:dyDescent="0.25">
      <c r="B763">
        <v>37</v>
      </c>
      <c r="C763">
        <v>2</v>
      </c>
      <c r="D763" t="s">
        <v>622</v>
      </c>
    </row>
    <row r="764" spans="2:4" x14ac:dyDescent="0.25">
      <c r="B764">
        <v>370</v>
      </c>
      <c r="C764">
        <v>3</v>
      </c>
      <c r="D764" t="s">
        <v>622</v>
      </c>
    </row>
    <row r="765" spans="2:4" x14ac:dyDescent="0.25">
      <c r="B765">
        <v>3700</v>
      </c>
      <c r="C765">
        <v>4</v>
      </c>
      <c r="D765" t="s">
        <v>622</v>
      </c>
    </row>
    <row r="766" spans="2:4" x14ac:dyDescent="0.25">
      <c r="B766">
        <v>37000</v>
      </c>
      <c r="C766">
        <v>5</v>
      </c>
      <c r="D766" t="s">
        <v>622</v>
      </c>
    </row>
    <row r="767" spans="2:4" x14ac:dyDescent="0.25">
      <c r="B767">
        <v>38</v>
      </c>
      <c r="C767">
        <v>2</v>
      </c>
      <c r="D767" t="s">
        <v>623</v>
      </c>
    </row>
    <row r="768" spans="2:4" x14ac:dyDescent="0.25">
      <c r="B768">
        <v>381</v>
      </c>
      <c r="C768">
        <v>3</v>
      </c>
      <c r="D768" t="s">
        <v>1051</v>
      </c>
    </row>
    <row r="769" spans="2:4" x14ac:dyDescent="0.25">
      <c r="B769">
        <v>3811</v>
      </c>
      <c r="C769">
        <v>4</v>
      </c>
      <c r="D769" t="s">
        <v>1052</v>
      </c>
    </row>
    <row r="770" spans="2:4" x14ac:dyDescent="0.25">
      <c r="B770">
        <v>38110</v>
      </c>
      <c r="C770">
        <v>5</v>
      </c>
      <c r="D770" t="s">
        <v>1052</v>
      </c>
    </row>
    <row r="771" spans="2:4" x14ac:dyDescent="0.25">
      <c r="B771">
        <v>3812</v>
      </c>
      <c r="C771">
        <v>4</v>
      </c>
      <c r="D771" t="s">
        <v>1053</v>
      </c>
    </row>
    <row r="772" spans="2:4" x14ac:dyDescent="0.25">
      <c r="B772">
        <v>38120</v>
      </c>
      <c r="C772">
        <v>5</v>
      </c>
      <c r="D772" t="s">
        <v>1053</v>
      </c>
    </row>
    <row r="773" spans="2:4" x14ac:dyDescent="0.25">
      <c r="B773">
        <v>382</v>
      </c>
      <c r="C773">
        <v>3</v>
      </c>
      <c r="D773" t="s">
        <v>1054</v>
      </c>
    </row>
    <row r="774" spans="2:4" x14ac:dyDescent="0.25">
      <c r="B774">
        <v>3821</v>
      </c>
      <c r="C774">
        <v>4</v>
      </c>
      <c r="D774" t="s">
        <v>1055</v>
      </c>
    </row>
    <row r="775" spans="2:4" x14ac:dyDescent="0.25">
      <c r="B775">
        <v>38210</v>
      </c>
      <c r="C775">
        <v>5</v>
      </c>
      <c r="D775" t="s">
        <v>1055</v>
      </c>
    </row>
    <row r="776" spans="2:4" x14ac:dyDescent="0.25">
      <c r="B776">
        <v>3822</v>
      </c>
      <c r="C776">
        <v>4</v>
      </c>
      <c r="D776" t="s">
        <v>1056</v>
      </c>
    </row>
    <row r="777" spans="2:4" x14ac:dyDescent="0.25">
      <c r="B777">
        <v>38220</v>
      </c>
      <c r="C777">
        <v>5</v>
      </c>
      <c r="D777" t="s">
        <v>1056</v>
      </c>
    </row>
    <row r="778" spans="2:4" x14ac:dyDescent="0.25">
      <c r="B778">
        <v>383</v>
      </c>
      <c r="C778">
        <v>3</v>
      </c>
      <c r="D778" t="s">
        <v>1057</v>
      </c>
    </row>
    <row r="779" spans="2:4" x14ac:dyDescent="0.25">
      <c r="B779">
        <v>3831</v>
      </c>
      <c r="C779">
        <v>4</v>
      </c>
      <c r="D779" t="s">
        <v>1058</v>
      </c>
    </row>
    <row r="780" spans="2:4" x14ac:dyDescent="0.25">
      <c r="B780">
        <v>38310</v>
      </c>
      <c r="C780">
        <v>5</v>
      </c>
      <c r="D780" t="s">
        <v>1058</v>
      </c>
    </row>
    <row r="781" spans="2:4" x14ac:dyDescent="0.25">
      <c r="B781">
        <v>3832</v>
      </c>
      <c r="C781">
        <v>4</v>
      </c>
      <c r="D781" t="s">
        <v>1059</v>
      </c>
    </row>
    <row r="782" spans="2:4" x14ac:dyDescent="0.25">
      <c r="B782">
        <v>38320</v>
      </c>
      <c r="C782">
        <v>5</v>
      </c>
      <c r="D782" t="s">
        <v>1059</v>
      </c>
    </row>
    <row r="783" spans="2:4" x14ac:dyDescent="0.25">
      <c r="B783">
        <v>39</v>
      </c>
      <c r="C783">
        <v>2</v>
      </c>
      <c r="D783" t="s">
        <v>624</v>
      </c>
    </row>
    <row r="784" spans="2:4" x14ac:dyDescent="0.25">
      <c r="B784">
        <v>390</v>
      </c>
      <c r="C784">
        <v>3</v>
      </c>
      <c r="D784" t="s">
        <v>624</v>
      </c>
    </row>
    <row r="785" spans="2:4" x14ac:dyDescent="0.25">
      <c r="B785">
        <v>3900</v>
      </c>
      <c r="C785">
        <v>4</v>
      </c>
      <c r="D785" t="s">
        <v>624</v>
      </c>
    </row>
    <row r="786" spans="2:4" x14ac:dyDescent="0.25">
      <c r="B786">
        <v>39000</v>
      </c>
      <c r="C786">
        <v>5</v>
      </c>
      <c r="D786" t="s">
        <v>624</v>
      </c>
    </row>
    <row r="787" spans="2:4" x14ac:dyDescent="0.25">
      <c r="B787">
        <v>41</v>
      </c>
      <c r="C787">
        <v>2</v>
      </c>
      <c r="D787" t="s">
        <v>625</v>
      </c>
    </row>
    <row r="788" spans="2:4" x14ac:dyDescent="0.25">
      <c r="B788">
        <v>411</v>
      </c>
      <c r="C788">
        <v>3</v>
      </c>
      <c r="D788" t="s">
        <v>1060</v>
      </c>
    </row>
    <row r="789" spans="2:4" x14ac:dyDescent="0.25">
      <c r="B789">
        <v>4110</v>
      </c>
      <c r="C789">
        <v>4</v>
      </c>
      <c r="D789" t="s">
        <v>1060</v>
      </c>
    </row>
    <row r="790" spans="2:4" x14ac:dyDescent="0.25">
      <c r="B790">
        <v>41100</v>
      </c>
      <c r="C790">
        <v>5</v>
      </c>
      <c r="D790" t="s">
        <v>1060</v>
      </c>
    </row>
    <row r="791" spans="2:4" x14ac:dyDescent="0.25">
      <c r="B791">
        <v>412</v>
      </c>
      <c r="C791">
        <v>3</v>
      </c>
      <c r="D791" t="s">
        <v>1061</v>
      </c>
    </row>
    <row r="792" spans="2:4" x14ac:dyDescent="0.25">
      <c r="B792">
        <v>4120</v>
      </c>
      <c r="C792">
        <v>4</v>
      </c>
      <c r="D792" t="s">
        <v>1061</v>
      </c>
    </row>
    <row r="793" spans="2:4" x14ac:dyDescent="0.25">
      <c r="B793">
        <v>41200</v>
      </c>
      <c r="C793">
        <v>5</v>
      </c>
      <c r="D793" t="s">
        <v>1061</v>
      </c>
    </row>
    <row r="794" spans="2:4" x14ac:dyDescent="0.25">
      <c r="B794">
        <v>42</v>
      </c>
      <c r="C794">
        <v>2</v>
      </c>
      <c r="D794" t="s">
        <v>626</v>
      </c>
    </row>
    <row r="795" spans="2:4" x14ac:dyDescent="0.25">
      <c r="B795">
        <v>421</v>
      </c>
      <c r="C795">
        <v>3</v>
      </c>
      <c r="D795" t="s">
        <v>1062</v>
      </c>
    </row>
    <row r="796" spans="2:4" x14ac:dyDescent="0.25">
      <c r="B796">
        <v>4211</v>
      </c>
      <c r="C796">
        <v>4</v>
      </c>
      <c r="D796" t="s">
        <v>1063</v>
      </c>
    </row>
    <row r="797" spans="2:4" x14ac:dyDescent="0.25">
      <c r="B797">
        <v>42110</v>
      </c>
      <c r="C797">
        <v>5</v>
      </c>
      <c r="D797" t="s">
        <v>1063</v>
      </c>
    </row>
    <row r="798" spans="2:4" x14ac:dyDescent="0.25">
      <c r="B798">
        <v>4212</v>
      </c>
      <c r="C798">
        <v>4</v>
      </c>
      <c r="D798" t="s">
        <v>1064</v>
      </c>
    </row>
    <row r="799" spans="2:4" x14ac:dyDescent="0.25">
      <c r="B799">
        <v>42120</v>
      </c>
      <c r="C799">
        <v>5</v>
      </c>
      <c r="D799" t="s">
        <v>1064</v>
      </c>
    </row>
    <row r="800" spans="2:4" x14ac:dyDescent="0.25">
      <c r="B800">
        <v>4213</v>
      </c>
      <c r="C800">
        <v>4</v>
      </c>
      <c r="D800" t="s">
        <v>1065</v>
      </c>
    </row>
    <row r="801" spans="2:4" x14ac:dyDescent="0.25">
      <c r="B801">
        <v>42130</v>
      </c>
      <c r="C801">
        <v>5</v>
      </c>
      <c r="D801" t="s">
        <v>1065</v>
      </c>
    </row>
    <row r="802" spans="2:4" x14ac:dyDescent="0.25">
      <c r="B802">
        <v>422</v>
      </c>
      <c r="C802">
        <v>3</v>
      </c>
      <c r="D802" t="s">
        <v>1066</v>
      </c>
    </row>
    <row r="803" spans="2:4" x14ac:dyDescent="0.25">
      <c r="B803">
        <v>4221</v>
      </c>
      <c r="C803">
        <v>4</v>
      </c>
      <c r="D803" t="s">
        <v>1067</v>
      </c>
    </row>
    <row r="804" spans="2:4" x14ac:dyDescent="0.25">
      <c r="B804">
        <v>42210</v>
      </c>
      <c r="C804">
        <v>5</v>
      </c>
      <c r="D804" t="s">
        <v>1067</v>
      </c>
    </row>
    <row r="805" spans="2:4" x14ac:dyDescent="0.25">
      <c r="B805">
        <v>4222</v>
      </c>
      <c r="C805">
        <v>4</v>
      </c>
      <c r="D805" t="s">
        <v>1068</v>
      </c>
    </row>
    <row r="806" spans="2:4" x14ac:dyDescent="0.25">
      <c r="B806">
        <v>42220</v>
      </c>
      <c r="C806">
        <v>5</v>
      </c>
      <c r="D806" t="s">
        <v>1068</v>
      </c>
    </row>
    <row r="807" spans="2:4" x14ac:dyDescent="0.25">
      <c r="B807">
        <v>429</v>
      </c>
      <c r="C807">
        <v>3</v>
      </c>
      <c r="D807" t="s">
        <v>1069</v>
      </c>
    </row>
    <row r="808" spans="2:4" x14ac:dyDescent="0.25">
      <c r="B808">
        <v>4291</v>
      </c>
      <c r="C808">
        <v>4</v>
      </c>
      <c r="D808" t="s">
        <v>1070</v>
      </c>
    </row>
    <row r="809" spans="2:4" x14ac:dyDescent="0.25">
      <c r="B809">
        <v>42910</v>
      </c>
      <c r="C809">
        <v>5</v>
      </c>
      <c r="D809" t="s">
        <v>1070</v>
      </c>
    </row>
    <row r="810" spans="2:4" x14ac:dyDescent="0.25">
      <c r="B810">
        <v>4299</v>
      </c>
      <c r="C810">
        <v>4</v>
      </c>
      <c r="D810" t="s">
        <v>1071</v>
      </c>
    </row>
    <row r="811" spans="2:4" x14ac:dyDescent="0.25">
      <c r="B811">
        <v>42990</v>
      </c>
      <c r="C811">
        <v>5</v>
      </c>
      <c r="D811" t="s">
        <v>1071</v>
      </c>
    </row>
    <row r="812" spans="2:4" x14ac:dyDescent="0.25">
      <c r="B812">
        <v>43</v>
      </c>
      <c r="C812">
        <v>2</v>
      </c>
      <c r="D812" t="s">
        <v>627</v>
      </c>
    </row>
    <row r="813" spans="2:4" x14ac:dyDescent="0.25">
      <c r="B813">
        <v>431</v>
      </c>
      <c r="C813">
        <v>3</v>
      </c>
      <c r="D813" t="s">
        <v>1072</v>
      </c>
    </row>
    <row r="814" spans="2:4" x14ac:dyDescent="0.25">
      <c r="B814">
        <v>4311</v>
      </c>
      <c r="C814">
        <v>4</v>
      </c>
      <c r="D814" t="s">
        <v>1073</v>
      </c>
    </row>
    <row r="815" spans="2:4" x14ac:dyDescent="0.25">
      <c r="B815">
        <v>43110</v>
      </c>
      <c r="C815">
        <v>5</v>
      </c>
      <c r="D815" t="s">
        <v>1073</v>
      </c>
    </row>
    <row r="816" spans="2:4" x14ac:dyDescent="0.25">
      <c r="B816">
        <v>4312</v>
      </c>
      <c r="C816">
        <v>4</v>
      </c>
      <c r="D816" t="s">
        <v>1074</v>
      </c>
    </row>
    <row r="817" spans="2:4" x14ac:dyDescent="0.25">
      <c r="B817">
        <v>43120</v>
      </c>
      <c r="C817">
        <v>5</v>
      </c>
      <c r="D817" t="s">
        <v>1074</v>
      </c>
    </row>
    <row r="818" spans="2:4" x14ac:dyDescent="0.25">
      <c r="B818">
        <v>4313</v>
      </c>
      <c r="C818">
        <v>4</v>
      </c>
      <c r="D818" t="s">
        <v>1075</v>
      </c>
    </row>
    <row r="819" spans="2:4" x14ac:dyDescent="0.25">
      <c r="B819">
        <v>43130</v>
      </c>
      <c r="C819">
        <v>5</v>
      </c>
      <c r="D819" t="s">
        <v>1075</v>
      </c>
    </row>
    <row r="820" spans="2:4" x14ac:dyDescent="0.25">
      <c r="B820">
        <v>432</v>
      </c>
      <c r="C820">
        <v>3</v>
      </c>
      <c r="D820" t="s">
        <v>1076</v>
      </c>
    </row>
    <row r="821" spans="2:4" x14ac:dyDescent="0.25">
      <c r="B821">
        <v>4321</v>
      </c>
      <c r="C821">
        <v>4</v>
      </c>
      <c r="D821" t="s">
        <v>1077</v>
      </c>
    </row>
    <row r="822" spans="2:4" x14ac:dyDescent="0.25">
      <c r="B822">
        <v>43210</v>
      </c>
      <c r="C822">
        <v>5</v>
      </c>
      <c r="D822" t="s">
        <v>1077</v>
      </c>
    </row>
    <row r="823" spans="2:4" x14ac:dyDescent="0.25">
      <c r="B823">
        <v>4322</v>
      </c>
      <c r="C823">
        <v>4</v>
      </c>
      <c r="D823" t="s">
        <v>1078</v>
      </c>
    </row>
    <row r="824" spans="2:4" x14ac:dyDescent="0.25">
      <c r="B824">
        <v>43220</v>
      </c>
      <c r="C824">
        <v>5</v>
      </c>
      <c r="D824" t="s">
        <v>1078</v>
      </c>
    </row>
    <row r="825" spans="2:4" x14ac:dyDescent="0.25">
      <c r="B825">
        <v>4329</v>
      </c>
      <c r="C825">
        <v>4</v>
      </c>
      <c r="D825" t="s">
        <v>1079</v>
      </c>
    </row>
    <row r="826" spans="2:4" x14ac:dyDescent="0.25">
      <c r="B826">
        <v>43290</v>
      </c>
      <c r="C826">
        <v>5</v>
      </c>
      <c r="D826" t="s">
        <v>1079</v>
      </c>
    </row>
    <row r="827" spans="2:4" x14ac:dyDescent="0.25">
      <c r="B827">
        <v>433</v>
      </c>
      <c r="C827">
        <v>3</v>
      </c>
      <c r="D827" t="s">
        <v>1080</v>
      </c>
    </row>
    <row r="828" spans="2:4" x14ac:dyDescent="0.25">
      <c r="B828">
        <v>4331</v>
      </c>
      <c r="C828">
        <v>4</v>
      </c>
      <c r="D828" t="s">
        <v>1081</v>
      </c>
    </row>
    <row r="829" spans="2:4" x14ac:dyDescent="0.25">
      <c r="B829">
        <v>43310</v>
      </c>
      <c r="C829">
        <v>5</v>
      </c>
      <c r="D829" t="s">
        <v>1081</v>
      </c>
    </row>
    <row r="830" spans="2:4" x14ac:dyDescent="0.25">
      <c r="B830">
        <v>4332</v>
      </c>
      <c r="C830">
        <v>4</v>
      </c>
      <c r="D830" t="s">
        <v>1082</v>
      </c>
    </row>
    <row r="831" spans="2:4" x14ac:dyDescent="0.25">
      <c r="B831">
        <v>43320</v>
      </c>
      <c r="C831">
        <v>5</v>
      </c>
      <c r="D831" t="s">
        <v>1082</v>
      </c>
    </row>
    <row r="832" spans="2:4" x14ac:dyDescent="0.25">
      <c r="B832">
        <v>4333</v>
      </c>
      <c r="C832">
        <v>4</v>
      </c>
      <c r="D832" t="s">
        <v>1083</v>
      </c>
    </row>
    <row r="833" spans="2:4" x14ac:dyDescent="0.25">
      <c r="B833">
        <v>43330</v>
      </c>
      <c r="C833">
        <v>5</v>
      </c>
      <c r="D833" t="s">
        <v>1083</v>
      </c>
    </row>
    <row r="834" spans="2:4" x14ac:dyDescent="0.25">
      <c r="B834">
        <v>4334</v>
      </c>
      <c r="C834">
        <v>4</v>
      </c>
      <c r="D834" t="s">
        <v>1084</v>
      </c>
    </row>
    <row r="835" spans="2:4" x14ac:dyDescent="0.25">
      <c r="B835">
        <v>43341</v>
      </c>
      <c r="C835">
        <v>5</v>
      </c>
      <c r="D835" t="s">
        <v>1085</v>
      </c>
    </row>
    <row r="836" spans="2:4" x14ac:dyDescent="0.25">
      <c r="B836">
        <v>43342</v>
      </c>
      <c r="C836">
        <v>5</v>
      </c>
      <c r="D836" t="s">
        <v>1086</v>
      </c>
    </row>
    <row r="837" spans="2:4" x14ac:dyDescent="0.25">
      <c r="B837">
        <v>4339</v>
      </c>
      <c r="C837">
        <v>4</v>
      </c>
      <c r="D837" t="s">
        <v>1087</v>
      </c>
    </row>
    <row r="838" spans="2:4" x14ac:dyDescent="0.25">
      <c r="B838">
        <v>43390</v>
      </c>
      <c r="C838">
        <v>5</v>
      </c>
      <c r="D838" t="s">
        <v>1087</v>
      </c>
    </row>
    <row r="839" spans="2:4" x14ac:dyDescent="0.25">
      <c r="B839">
        <v>439</v>
      </c>
      <c r="C839">
        <v>3</v>
      </c>
      <c r="D839" t="s">
        <v>1088</v>
      </c>
    </row>
    <row r="840" spans="2:4" x14ac:dyDescent="0.25">
      <c r="B840">
        <v>4391</v>
      </c>
      <c r="C840">
        <v>4</v>
      </c>
      <c r="D840" t="s">
        <v>1089</v>
      </c>
    </row>
    <row r="841" spans="2:4" x14ac:dyDescent="0.25">
      <c r="B841">
        <v>43910</v>
      </c>
      <c r="C841">
        <v>5</v>
      </c>
      <c r="D841" t="s">
        <v>1089</v>
      </c>
    </row>
    <row r="842" spans="2:4" x14ac:dyDescent="0.25">
      <c r="B842">
        <v>4399</v>
      </c>
      <c r="C842">
        <v>4</v>
      </c>
      <c r="D842" t="s">
        <v>1090</v>
      </c>
    </row>
    <row r="843" spans="2:4" x14ac:dyDescent="0.25">
      <c r="B843">
        <v>43990</v>
      </c>
      <c r="C843">
        <v>5</v>
      </c>
      <c r="D843" t="s">
        <v>1090</v>
      </c>
    </row>
    <row r="844" spans="2:4" x14ac:dyDescent="0.25">
      <c r="B844">
        <v>45</v>
      </c>
      <c r="C844">
        <v>2</v>
      </c>
      <c r="D844" t="s">
        <v>628</v>
      </c>
    </row>
    <row r="845" spans="2:4" x14ac:dyDescent="0.25">
      <c r="B845">
        <v>451</v>
      </c>
      <c r="C845">
        <v>3</v>
      </c>
      <c r="D845" t="s">
        <v>1091</v>
      </c>
    </row>
    <row r="846" spans="2:4" x14ac:dyDescent="0.25">
      <c r="B846">
        <v>4511</v>
      </c>
      <c r="C846">
        <v>4</v>
      </c>
      <c r="D846" t="s">
        <v>1092</v>
      </c>
    </row>
    <row r="847" spans="2:4" x14ac:dyDescent="0.25">
      <c r="B847">
        <v>45110</v>
      </c>
      <c r="C847">
        <v>5</v>
      </c>
      <c r="D847" t="s">
        <v>1092</v>
      </c>
    </row>
    <row r="848" spans="2:4" x14ac:dyDescent="0.25">
      <c r="B848">
        <v>4519</v>
      </c>
      <c r="C848">
        <v>4</v>
      </c>
      <c r="D848" t="s">
        <v>1093</v>
      </c>
    </row>
    <row r="849" spans="2:4" x14ac:dyDescent="0.25">
      <c r="B849">
        <v>45191</v>
      </c>
      <c r="C849">
        <v>5</v>
      </c>
      <c r="D849" t="s">
        <v>1094</v>
      </c>
    </row>
    <row r="850" spans="2:4" x14ac:dyDescent="0.25">
      <c r="B850">
        <v>45199</v>
      </c>
      <c r="C850">
        <v>5</v>
      </c>
      <c r="D850" t="s">
        <v>1095</v>
      </c>
    </row>
    <row r="851" spans="2:4" x14ac:dyDescent="0.25">
      <c r="B851">
        <v>452</v>
      </c>
      <c r="C851">
        <v>3</v>
      </c>
      <c r="D851" t="s">
        <v>1096</v>
      </c>
    </row>
    <row r="852" spans="2:4" x14ac:dyDescent="0.25">
      <c r="B852">
        <v>4520</v>
      </c>
      <c r="C852">
        <v>4</v>
      </c>
      <c r="D852" t="s">
        <v>1096</v>
      </c>
    </row>
    <row r="853" spans="2:4" x14ac:dyDescent="0.25">
      <c r="B853">
        <v>45201</v>
      </c>
      <c r="C853">
        <v>5</v>
      </c>
      <c r="D853" t="s">
        <v>1097</v>
      </c>
    </row>
    <row r="854" spans="2:4" x14ac:dyDescent="0.25">
      <c r="B854">
        <v>45202</v>
      </c>
      <c r="C854">
        <v>5</v>
      </c>
      <c r="D854" t="s">
        <v>1098</v>
      </c>
    </row>
    <row r="855" spans="2:4" x14ac:dyDescent="0.25">
      <c r="B855">
        <v>45203</v>
      </c>
      <c r="C855">
        <v>5</v>
      </c>
      <c r="D855" t="s">
        <v>1099</v>
      </c>
    </row>
    <row r="856" spans="2:4" x14ac:dyDescent="0.25">
      <c r="B856">
        <v>45204</v>
      </c>
      <c r="C856">
        <v>5</v>
      </c>
      <c r="D856" t="s">
        <v>1100</v>
      </c>
    </row>
    <row r="857" spans="2:4" x14ac:dyDescent="0.25">
      <c r="B857">
        <v>453</v>
      </c>
      <c r="C857">
        <v>3</v>
      </c>
      <c r="D857" t="s">
        <v>1101</v>
      </c>
    </row>
    <row r="858" spans="2:4" x14ac:dyDescent="0.25">
      <c r="B858">
        <v>4531</v>
      </c>
      <c r="C858">
        <v>4</v>
      </c>
      <c r="D858" t="s">
        <v>1102</v>
      </c>
    </row>
    <row r="859" spans="2:4" x14ac:dyDescent="0.25">
      <c r="B859">
        <v>45310</v>
      </c>
      <c r="C859">
        <v>5</v>
      </c>
      <c r="D859" t="s">
        <v>1102</v>
      </c>
    </row>
    <row r="860" spans="2:4" x14ac:dyDescent="0.25">
      <c r="B860">
        <v>4532</v>
      </c>
      <c r="C860">
        <v>4</v>
      </c>
      <c r="D860" t="s">
        <v>1103</v>
      </c>
    </row>
    <row r="861" spans="2:4" x14ac:dyDescent="0.25">
      <c r="B861">
        <v>45320</v>
      </c>
      <c r="C861">
        <v>5</v>
      </c>
      <c r="D861" t="s">
        <v>1103</v>
      </c>
    </row>
    <row r="862" spans="2:4" x14ac:dyDescent="0.25">
      <c r="B862">
        <v>454</v>
      </c>
      <c r="C862">
        <v>3</v>
      </c>
      <c r="D862" t="s">
        <v>1104</v>
      </c>
    </row>
    <row r="863" spans="2:4" x14ac:dyDescent="0.25">
      <c r="B863">
        <v>4540</v>
      </c>
      <c r="C863">
        <v>4</v>
      </c>
      <c r="D863" t="s">
        <v>1104</v>
      </c>
    </row>
    <row r="864" spans="2:4" x14ac:dyDescent="0.25">
      <c r="B864">
        <v>45400</v>
      </c>
      <c r="C864">
        <v>5</v>
      </c>
      <c r="D864" t="s">
        <v>1104</v>
      </c>
    </row>
    <row r="865" spans="2:4" x14ac:dyDescent="0.25">
      <c r="B865">
        <v>46</v>
      </c>
      <c r="C865">
        <v>2</v>
      </c>
      <c r="D865" t="s">
        <v>629</v>
      </c>
    </row>
    <row r="866" spans="2:4" x14ac:dyDescent="0.25">
      <c r="B866">
        <v>461</v>
      </c>
      <c r="C866">
        <v>3</v>
      </c>
      <c r="D866" t="s">
        <v>1105</v>
      </c>
    </row>
    <row r="867" spans="2:4" x14ac:dyDescent="0.25">
      <c r="B867">
        <v>4611</v>
      </c>
      <c r="C867">
        <v>4</v>
      </c>
      <c r="D867" t="s">
        <v>1106</v>
      </c>
    </row>
    <row r="868" spans="2:4" x14ac:dyDescent="0.25">
      <c r="B868">
        <v>46110</v>
      </c>
      <c r="C868">
        <v>5</v>
      </c>
      <c r="D868" t="s">
        <v>1106</v>
      </c>
    </row>
    <row r="869" spans="2:4" x14ac:dyDescent="0.25">
      <c r="B869">
        <v>4612</v>
      </c>
      <c r="C869">
        <v>4</v>
      </c>
      <c r="D869" t="s">
        <v>1107</v>
      </c>
    </row>
    <row r="870" spans="2:4" x14ac:dyDescent="0.25">
      <c r="B870">
        <v>46120</v>
      </c>
      <c r="C870">
        <v>5</v>
      </c>
      <c r="D870" t="s">
        <v>1107</v>
      </c>
    </row>
    <row r="871" spans="2:4" x14ac:dyDescent="0.25">
      <c r="B871">
        <v>4613</v>
      </c>
      <c r="C871">
        <v>4</v>
      </c>
      <c r="D871" t="s">
        <v>1108</v>
      </c>
    </row>
    <row r="872" spans="2:4" x14ac:dyDescent="0.25">
      <c r="B872">
        <v>46130</v>
      </c>
      <c r="C872">
        <v>5</v>
      </c>
      <c r="D872" t="s">
        <v>1108</v>
      </c>
    </row>
    <row r="873" spans="2:4" x14ac:dyDescent="0.25">
      <c r="B873">
        <v>4614</v>
      </c>
      <c r="C873">
        <v>4</v>
      </c>
      <c r="D873" t="s">
        <v>1109</v>
      </c>
    </row>
    <row r="874" spans="2:4" x14ac:dyDescent="0.25">
      <c r="B874">
        <v>46140</v>
      </c>
      <c r="C874">
        <v>5</v>
      </c>
      <c r="D874" t="s">
        <v>1109</v>
      </c>
    </row>
    <row r="875" spans="2:4" x14ac:dyDescent="0.25">
      <c r="B875">
        <v>4615</v>
      </c>
      <c r="C875">
        <v>4</v>
      </c>
      <c r="D875" t="s">
        <v>1110</v>
      </c>
    </row>
    <row r="876" spans="2:4" x14ac:dyDescent="0.25">
      <c r="B876">
        <v>46150</v>
      </c>
      <c r="C876">
        <v>5</v>
      </c>
      <c r="D876" t="s">
        <v>1110</v>
      </c>
    </row>
    <row r="877" spans="2:4" x14ac:dyDescent="0.25">
      <c r="B877">
        <v>4616</v>
      </c>
      <c r="C877">
        <v>4</v>
      </c>
      <c r="D877" t="s">
        <v>1111</v>
      </c>
    </row>
    <row r="878" spans="2:4" x14ac:dyDescent="0.25">
      <c r="B878">
        <v>46160</v>
      </c>
      <c r="C878">
        <v>5</v>
      </c>
      <c r="D878" t="s">
        <v>1111</v>
      </c>
    </row>
    <row r="879" spans="2:4" x14ac:dyDescent="0.25">
      <c r="B879">
        <v>4617</v>
      </c>
      <c r="C879">
        <v>4</v>
      </c>
      <c r="D879" t="s">
        <v>1112</v>
      </c>
    </row>
    <row r="880" spans="2:4" x14ac:dyDescent="0.25">
      <c r="B880">
        <v>46171</v>
      </c>
      <c r="C880">
        <v>5</v>
      </c>
      <c r="D880" t="s">
        <v>1113</v>
      </c>
    </row>
    <row r="881" spans="2:4" x14ac:dyDescent="0.25">
      <c r="B881">
        <v>46172</v>
      </c>
      <c r="C881">
        <v>5</v>
      </c>
      <c r="D881" t="s">
        <v>1114</v>
      </c>
    </row>
    <row r="882" spans="2:4" x14ac:dyDescent="0.25">
      <c r="B882">
        <v>46179</v>
      </c>
      <c r="C882">
        <v>5</v>
      </c>
      <c r="D882" t="s">
        <v>1115</v>
      </c>
    </row>
    <row r="883" spans="2:4" x14ac:dyDescent="0.25">
      <c r="B883">
        <v>4618</v>
      </c>
      <c r="C883">
        <v>4</v>
      </c>
      <c r="D883" t="s">
        <v>1116</v>
      </c>
    </row>
    <row r="884" spans="2:4" x14ac:dyDescent="0.25">
      <c r="B884">
        <v>46180</v>
      </c>
      <c r="C884">
        <v>5</v>
      </c>
      <c r="D884" t="s">
        <v>1116</v>
      </c>
    </row>
    <row r="885" spans="2:4" x14ac:dyDescent="0.25">
      <c r="B885">
        <v>4619</v>
      </c>
      <c r="C885">
        <v>4</v>
      </c>
      <c r="D885" t="s">
        <v>1117</v>
      </c>
    </row>
    <row r="886" spans="2:4" x14ac:dyDescent="0.25">
      <c r="B886">
        <v>46190</v>
      </c>
      <c r="C886">
        <v>5</v>
      </c>
      <c r="D886" t="s">
        <v>1117</v>
      </c>
    </row>
    <row r="887" spans="2:4" x14ac:dyDescent="0.25">
      <c r="B887">
        <v>462</v>
      </c>
      <c r="C887">
        <v>3</v>
      </c>
      <c r="D887" t="s">
        <v>1118</v>
      </c>
    </row>
    <row r="888" spans="2:4" x14ac:dyDescent="0.25">
      <c r="B888">
        <v>4621</v>
      </c>
      <c r="C888">
        <v>4</v>
      </c>
      <c r="D888" t="s">
        <v>1119</v>
      </c>
    </row>
    <row r="889" spans="2:4" x14ac:dyDescent="0.25">
      <c r="B889">
        <v>46210</v>
      </c>
      <c r="C889">
        <v>5</v>
      </c>
      <c r="D889" t="s">
        <v>1119</v>
      </c>
    </row>
    <row r="890" spans="2:4" x14ac:dyDescent="0.25">
      <c r="B890">
        <v>4622</v>
      </c>
      <c r="C890">
        <v>4</v>
      </c>
      <c r="D890" t="s">
        <v>1120</v>
      </c>
    </row>
    <row r="891" spans="2:4" x14ac:dyDescent="0.25">
      <c r="B891">
        <v>46220</v>
      </c>
      <c r="C891">
        <v>5</v>
      </c>
      <c r="D891" t="s">
        <v>1120</v>
      </c>
    </row>
    <row r="892" spans="2:4" x14ac:dyDescent="0.25">
      <c r="B892">
        <v>4623</v>
      </c>
      <c r="C892">
        <v>4</v>
      </c>
      <c r="D892" t="s">
        <v>1121</v>
      </c>
    </row>
    <row r="893" spans="2:4" x14ac:dyDescent="0.25">
      <c r="B893">
        <v>46230</v>
      </c>
      <c r="C893">
        <v>5</v>
      </c>
      <c r="D893" t="s">
        <v>1121</v>
      </c>
    </row>
    <row r="894" spans="2:4" x14ac:dyDescent="0.25">
      <c r="B894">
        <v>4624</v>
      </c>
      <c r="C894">
        <v>4</v>
      </c>
      <c r="D894" t="s">
        <v>1122</v>
      </c>
    </row>
    <row r="895" spans="2:4" x14ac:dyDescent="0.25">
      <c r="B895">
        <v>46240</v>
      </c>
      <c r="C895">
        <v>5</v>
      </c>
      <c r="D895" t="s">
        <v>1122</v>
      </c>
    </row>
    <row r="896" spans="2:4" x14ac:dyDescent="0.25">
      <c r="B896">
        <v>463</v>
      </c>
      <c r="C896">
        <v>3</v>
      </c>
      <c r="D896" t="s">
        <v>1123</v>
      </c>
    </row>
    <row r="897" spans="2:4" x14ac:dyDescent="0.25">
      <c r="B897">
        <v>4631</v>
      </c>
      <c r="C897">
        <v>4</v>
      </c>
      <c r="D897" t="s">
        <v>1124</v>
      </c>
    </row>
    <row r="898" spans="2:4" x14ac:dyDescent="0.25">
      <c r="B898">
        <v>46310</v>
      </c>
      <c r="C898">
        <v>5</v>
      </c>
      <c r="D898" t="s">
        <v>1124</v>
      </c>
    </row>
    <row r="899" spans="2:4" x14ac:dyDescent="0.25">
      <c r="B899">
        <v>4632</v>
      </c>
      <c r="C899">
        <v>4</v>
      </c>
      <c r="D899" t="s">
        <v>1125</v>
      </c>
    </row>
    <row r="900" spans="2:4" x14ac:dyDescent="0.25">
      <c r="B900">
        <v>46320</v>
      </c>
      <c r="C900">
        <v>5</v>
      </c>
      <c r="D900" t="s">
        <v>1125</v>
      </c>
    </row>
    <row r="901" spans="2:4" x14ac:dyDescent="0.25">
      <c r="B901">
        <v>4633</v>
      </c>
      <c r="C901">
        <v>4</v>
      </c>
      <c r="D901" t="s">
        <v>1126</v>
      </c>
    </row>
    <row r="902" spans="2:4" x14ac:dyDescent="0.25">
      <c r="B902">
        <v>46330</v>
      </c>
      <c r="C902">
        <v>5</v>
      </c>
      <c r="D902" t="s">
        <v>1126</v>
      </c>
    </row>
    <row r="903" spans="2:4" x14ac:dyDescent="0.25">
      <c r="B903">
        <v>4634</v>
      </c>
      <c r="C903">
        <v>4</v>
      </c>
      <c r="D903" t="s">
        <v>1127</v>
      </c>
    </row>
    <row r="904" spans="2:4" x14ac:dyDescent="0.25">
      <c r="B904">
        <v>46340</v>
      </c>
      <c r="C904">
        <v>5</v>
      </c>
      <c r="D904" t="s">
        <v>1127</v>
      </c>
    </row>
    <row r="905" spans="2:4" x14ac:dyDescent="0.25">
      <c r="B905">
        <v>4635</v>
      </c>
      <c r="C905">
        <v>4</v>
      </c>
      <c r="D905" t="s">
        <v>1128</v>
      </c>
    </row>
    <row r="906" spans="2:4" x14ac:dyDescent="0.25">
      <c r="B906">
        <v>46350</v>
      </c>
      <c r="C906">
        <v>5</v>
      </c>
      <c r="D906" t="s">
        <v>1128</v>
      </c>
    </row>
    <row r="907" spans="2:4" x14ac:dyDescent="0.25">
      <c r="B907">
        <v>4636</v>
      </c>
      <c r="C907">
        <v>4</v>
      </c>
      <c r="D907" t="s">
        <v>1129</v>
      </c>
    </row>
    <row r="908" spans="2:4" x14ac:dyDescent="0.25">
      <c r="B908">
        <v>46360</v>
      </c>
      <c r="C908">
        <v>5</v>
      </c>
      <c r="D908" t="s">
        <v>1129</v>
      </c>
    </row>
    <row r="909" spans="2:4" x14ac:dyDescent="0.25">
      <c r="B909">
        <v>4637</v>
      </c>
      <c r="C909">
        <v>4</v>
      </c>
      <c r="D909" t="s">
        <v>1130</v>
      </c>
    </row>
    <row r="910" spans="2:4" x14ac:dyDescent="0.25">
      <c r="B910">
        <v>46370</v>
      </c>
      <c r="C910">
        <v>5</v>
      </c>
      <c r="D910" t="s">
        <v>1130</v>
      </c>
    </row>
    <row r="911" spans="2:4" x14ac:dyDescent="0.25">
      <c r="B911">
        <v>4638</v>
      </c>
      <c r="C911">
        <v>4</v>
      </c>
      <c r="D911" t="s">
        <v>1131</v>
      </c>
    </row>
    <row r="912" spans="2:4" x14ac:dyDescent="0.25">
      <c r="B912">
        <v>46381</v>
      </c>
      <c r="C912">
        <v>5</v>
      </c>
      <c r="D912" t="s">
        <v>1132</v>
      </c>
    </row>
    <row r="913" spans="2:4" x14ac:dyDescent="0.25">
      <c r="B913">
        <v>46389</v>
      </c>
      <c r="C913">
        <v>5</v>
      </c>
      <c r="D913" t="s">
        <v>1133</v>
      </c>
    </row>
    <row r="914" spans="2:4" x14ac:dyDescent="0.25">
      <c r="B914">
        <v>4639</v>
      </c>
      <c r="C914">
        <v>4</v>
      </c>
      <c r="D914" t="s">
        <v>1134</v>
      </c>
    </row>
    <row r="915" spans="2:4" x14ac:dyDescent="0.25">
      <c r="B915">
        <v>46390</v>
      </c>
      <c r="C915">
        <v>5</v>
      </c>
      <c r="D915" t="s">
        <v>1134</v>
      </c>
    </row>
    <row r="916" spans="2:4" x14ac:dyDescent="0.25">
      <c r="B916">
        <v>464</v>
      </c>
      <c r="C916">
        <v>3</v>
      </c>
      <c r="D916" t="s">
        <v>1135</v>
      </c>
    </row>
    <row r="917" spans="2:4" x14ac:dyDescent="0.25">
      <c r="B917">
        <v>4641</v>
      </c>
      <c r="C917">
        <v>4</v>
      </c>
      <c r="D917" t="s">
        <v>1136</v>
      </c>
    </row>
    <row r="918" spans="2:4" x14ac:dyDescent="0.25">
      <c r="B918">
        <v>46410</v>
      </c>
      <c r="C918">
        <v>5</v>
      </c>
      <c r="D918" t="s">
        <v>1136</v>
      </c>
    </row>
    <row r="919" spans="2:4" x14ac:dyDescent="0.25">
      <c r="B919">
        <v>4642</v>
      </c>
      <c r="C919">
        <v>4</v>
      </c>
      <c r="D919" t="s">
        <v>1137</v>
      </c>
    </row>
    <row r="920" spans="2:4" x14ac:dyDescent="0.25">
      <c r="B920">
        <v>46420</v>
      </c>
      <c r="C920">
        <v>5</v>
      </c>
      <c r="D920" t="s">
        <v>1137</v>
      </c>
    </row>
    <row r="921" spans="2:4" x14ac:dyDescent="0.25">
      <c r="B921">
        <v>4643</v>
      </c>
      <c r="C921">
        <v>4</v>
      </c>
      <c r="D921" t="s">
        <v>1138</v>
      </c>
    </row>
    <row r="922" spans="2:4" x14ac:dyDescent="0.25">
      <c r="B922">
        <v>46430</v>
      </c>
      <c r="C922">
        <v>5</v>
      </c>
      <c r="D922" t="s">
        <v>1138</v>
      </c>
    </row>
    <row r="923" spans="2:4" x14ac:dyDescent="0.25">
      <c r="B923">
        <v>4644</v>
      </c>
      <c r="C923">
        <v>4</v>
      </c>
      <c r="D923" t="s">
        <v>1139</v>
      </c>
    </row>
    <row r="924" spans="2:4" x14ac:dyDescent="0.25">
      <c r="B924">
        <v>46441</v>
      </c>
      <c r="C924">
        <v>5</v>
      </c>
      <c r="D924" t="s">
        <v>1140</v>
      </c>
    </row>
    <row r="925" spans="2:4" x14ac:dyDescent="0.25">
      <c r="B925">
        <v>46442</v>
      </c>
      <c r="C925">
        <v>5</v>
      </c>
      <c r="D925" t="s">
        <v>1141</v>
      </c>
    </row>
    <row r="926" spans="2:4" x14ac:dyDescent="0.25">
      <c r="B926">
        <v>4645</v>
      </c>
      <c r="C926">
        <v>4</v>
      </c>
      <c r="D926" t="s">
        <v>1142</v>
      </c>
    </row>
    <row r="927" spans="2:4" x14ac:dyDescent="0.25">
      <c r="B927">
        <v>46450</v>
      </c>
      <c r="C927">
        <v>5</v>
      </c>
      <c r="D927" t="s">
        <v>1142</v>
      </c>
    </row>
    <row r="928" spans="2:4" x14ac:dyDescent="0.25">
      <c r="B928">
        <v>4646</v>
      </c>
      <c r="C928">
        <v>4</v>
      </c>
      <c r="D928" t="s">
        <v>1143</v>
      </c>
    </row>
    <row r="929" spans="2:4" x14ac:dyDescent="0.25">
      <c r="B929">
        <v>46460</v>
      </c>
      <c r="C929">
        <v>5</v>
      </c>
      <c r="D929" t="s">
        <v>1143</v>
      </c>
    </row>
    <row r="930" spans="2:4" x14ac:dyDescent="0.25">
      <c r="B930">
        <v>4647</v>
      </c>
      <c r="C930">
        <v>4</v>
      </c>
      <c r="D930" t="s">
        <v>1144</v>
      </c>
    </row>
    <row r="931" spans="2:4" x14ac:dyDescent="0.25">
      <c r="B931">
        <v>46470</v>
      </c>
      <c r="C931">
        <v>5</v>
      </c>
      <c r="D931" t="s">
        <v>1144</v>
      </c>
    </row>
    <row r="932" spans="2:4" x14ac:dyDescent="0.25">
      <c r="B932">
        <v>4648</v>
      </c>
      <c r="C932">
        <v>4</v>
      </c>
      <c r="D932" t="s">
        <v>1145</v>
      </c>
    </row>
    <row r="933" spans="2:4" x14ac:dyDescent="0.25">
      <c r="B933">
        <v>46480</v>
      </c>
      <c r="C933">
        <v>5</v>
      </c>
      <c r="D933" t="s">
        <v>1145</v>
      </c>
    </row>
    <row r="934" spans="2:4" x14ac:dyDescent="0.25">
      <c r="B934">
        <v>4649</v>
      </c>
      <c r="C934">
        <v>4</v>
      </c>
      <c r="D934" t="s">
        <v>1146</v>
      </c>
    </row>
    <row r="935" spans="2:4" x14ac:dyDescent="0.25">
      <c r="B935">
        <v>46490</v>
      </c>
      <c r="C935">
        <v>5</v>
      </c>
      <c r="D935" t="s">
        <v>1146</v>
      </c>
    </row>
    <row r="936" spans="2:4" x14ac:dyDescent="0.25">
      <c r="B936">
        <v>465</v>
      </c>
      <c r="C936">
        <v>3</v>
      </c>
      <c r="D936" t="s">
        <v>1147</v>
      </c>
    </row>
    <row r="937" spans="2:4" x14ac:dyDescent="0.25">
      <c r="B937">
        <v>4651</v>
      </c>
      <c r="C937">
        <v>4</v>
      </c>
      <c r="D937" t="s">
        <v>1148</v>
      </c>
    </row>
    <row r="938" spans="2:4" x14ac:dyDescent="0.25">
      <c r="B938">
        <v>46510</v>
      </c>
      <c r="C938">
        <v>5</v>
      </c>
      <c r="D938" t="s">
        <v>1148</v>
      </c>
    </row>
    <row r="939" spans="2:4" x14ac:dyDescent="0.25">
      <c r="B939">
        <v>4652</v>
      </c>
      <c r="C939">
        <v>4</v>
      </c>
      <c r="D939" t="s">
        <v>1149</v>
      </c>
    </row>
    <row r="940" spans="2:4" x14ac:dyDescent="0.25">
      <c r="B940">
        <v>46520</v>
      </c>
      <c r="C940">
        <v>5</v>
      </c>
      <c r="D940" t="s">
        <v>1149</v>
      </c>
    </row>
    <row r="941" spans="2:4" x14ac:dyDescent="0.25">
      <c r="B941">
        <v>466</v>
      </c>
      <c r="C941">
        <v>3</v>
      </c>
      <c r="D941" t="s">
        <v>1150</v>
      </c>
    </row>
    <row r="942" spans="2:4" x14ac:dyDescent="0.25">
      <c r="B942">
        <v>4661</v>
      </c>
      <c r="C942">
        <v>4</v>
      </c>
      <c r="D942" t="s">
        <v>1151</v>
      </c>
    </row>
    <row r="943" spans="2:4" x14ac:dyDescent="0.25">
      <c r="B943">
        <v>46610</v>
      </c>
      <c r="C943">
        <v>5</v>
      </c>
      <c r="D943" t="s">
        <v>1151</v>
      </c>
    </row>
    <row r="944" spans="2:4" x14ac:dyDescent="0.25">
      <c r="B944">
        <v>4662</v>
      </c>
      <c r="C944">
        <v>4</v>
      </c>
      <c r="D944" t="s">
        <v>1152</v>
      </c>
    </row>
    <row r="945" spans="2:4" x14ac:dyDescent="0.25">
      <c r="B945">
        <v>46620</v>
      </c>
      <c r="C945">
        <v>5</v>
      </c>
      <c r="D945" t="s">
        <v>1152</v>
      </c>
    </row>
    <row r="946" spans="2:4" x14ac:dyDescent="0.25">
      <c r="B946">
        <v>4663</v>
      </c>
      <c r="C946">
        <v>4</v>
      </c>
      <c r="D946" t="s">
        <v>1153</v>
      </c>
    </row>
    <row r="947" spans="2:4" x14ac:dyDescent="0.25">
      <c r="B947">
        <v>46630</v>
      </c>
      <c r="C947">
        <v>5</v>
      </c>
      <c r="D947" t="s">
        <v>1153</v>
      </c>
    </row>
    <row r="948" spans="2:4" x14ac:dyDescent="0.25">
      <c r="B948">
        <v>4664</v>
      </c>
      <c r="C948">
        <v>4</v>
      </c>
      <c r="D948" t="s">
        <v>1154</v>
      </c>
    </row>
    <row r="949" spans="2:4" x14ac:dyDescent="0.25">
      <c r="B949">
        <v>46640</v>
      </c>
      <c r="C949">
        <v>5</v>
      </c>
      <c r="D949" t="s">
        <v>1154</v>
      </c>
    </row>
    <row r="950" spans="2:4" x14ac:dyDescent="0.25">
      <c r="B950">
        <v>4665</v>
      </c>
      <c r="C950">
        <v>4</v>
      </c>
      <c r="D950" t="s">
        <v>1155</v>
      </c>
    </row>
    <row r="951" spans="2:4" x14ac:dyDescent="0.25">
      <c r="B951">
        <v>46650</v>
      </c>
      <c r="C951">
        <v>5</v>
      </c>
      <c r="D951" t="s">
        <v>1155</v>
      </c>
    </row>
    <row r="952" spans="2:4" x14ac:dyDescent="0.25">
      <c r="B952">
        <v>4666</v>
      </c>
      <c r="C952">
        <v>4</v>
      </c>
      <c r="D952" t="s">
        <v>1156</v>
      </c>
    </row>
    <row r="953" spans="2:4" x14ac:dyDescent="0.25">
      <c r="B953">
        <v>46660</v>
      </c>
      <c r="C953">
        <v>5</v>
      </c>
      <c r="D953" t="s">
        <v>1156</v>
      </c>
    </row>
    <row r="954" spans="2:4" x14ac:dyDescent="0.25">
      <c r="B954">
        <v>4669</v>
      </c>
      <c r="C954">
        <v>4</v>
      </c>
      <c r="D954" t="s">
        <v>1157</v>
      </c>
    </row>
    <row r="955" spans="2:4" x14ac:dyDescent="0.25">
      <c r="B955">
        <v>46691</v>
      </c>
      <c r="C955">
        <v>5</v>
      </c>
      <c r="D955" t="s">
        <v>1158</v>
      </c>
    </row>
    <row r="956" spans="2:4" x14ac:dyDescent="0.25">
      <c r="B956">
        <v>46699</v>
      </c>
      <c r="C956">
        <v>5</v>
      </c>
      <c r="D956" t="s">
        <v>1159</v>
      </c>
    </row>
    <row r="957" spans="2:4" x14ac:dyDescent="0.25">
      <c r="B957">
        <v>467</v>
      </c>
      <c r="C957">
        <v>3</v>
      </c>
      <c r="D957" t="s">
        <v>1160</v>
      </c>
    </row>
    <row r="958" spans="2:4" x14ac:dyDescent="0.25">
      <c r="B958">
        <v>4671</v>
      </c>
      <c r="C958">
        <v>4</v>
      </c>
      <c r="D958" t="s">
        <v>1161</v>
      </c>
    </row>
    <row r="959" spans="2:4" x14ac:dyDescent="0.25">
      <c r="B959">
        <v>46710</v>
      </c>
      <c r="C959">
        <v>5</v>
      </c>
      <c r="D959" t="s">
        <v>1161</v>
      </c>
    </row>
    <row r="960" spans="2:4" x14ac:dyDescent="0.25">
      <c r="B960">
        <v>4672</v>
      </c>
      <c r="C960">
        <v>4</v>
      </c>
      <c r="D960" t="s">
        <v>1162</v>
      </c>
    </row>
    <row r="961" spans="2:4" x14ac:dyDescent="0.25">
      <c r="B961">
        <v>46720</v>
      </c>
      <c r="C961">
        <v>5</v>
      </c>
      <c r="D961" t="s">
        <v>1162</v>
      </c>
    </row>
    <row r="962" spans="2:4" x14ac:dyDescent="0.25">
      <c r="B962">
        <v>4673</v>
      </c>
      <c r="C962">
        <v>4</v>
      </c>
      <c r="D962" t="s">
        <v>1163</v>
      </c>
    </row>
    <row r="963" spans="2:4" x14ac:dyDescent="0.25">
      <c r="B963">
        <v>46730</v>
      </c>
      <c r="C963">
        <v>5</v>
      </c>
      <c r="D963" t="s">
        <v>1163</v>
      </c>
    </row>
    <row r="964" spans="2:4" x14ac:dyDescent="0.25">
      <c r="B964">
        <v>4674</v>
      </c>
      <c r="C964">
        <v>4</v>
      </c>
      <c r="D964" t="s">
        <v>1164</v>
      </c>
    </row>
    <row r="965" spans="2:4" x14ac:dyDescent="0.25">
      <c r="B965">
        <v>46740</v>
      </c>
      <c r="C965">
        <v>5</v>
      </c>
      <c r="D965" t="s">
        <v>1164</v>
      </c>
    </row>
    <row r="966" spans="2:4" x14ac:dyDescent="0.25">
      <c r="B966">
        <v>4675</v>
      </c>
      <c r="C966">
        <v>4</v>
      </c>
      <c r="D966" t="s">
        <v>1165</v>
      </c>
    </row>
    <row r="967" spans="2:4" x14ac:dyDescent="0.25">
      <c r="B967">
        <v>46750</v>
      </c>
      <c r="C967">
        <v>5</v>
      </c>
      <c r="D967" t="s">
        <v>1165</v>
      </c>
    </row>
    <row r="968" spans="2:4" x14ac:dyDescent="0.25">
      <c r="B968">
        <v>4676</v>
      </c>
      <c r="C968">
        <v>4</v>
      </c>
      <c r="D968" t="s">
        <v>1166</v>
      </c>
    </row>
    <row r="969" spans="2:4" x14ac:dyDescent="0.25">
      <c r="B969">
        <v>46760</v>
      </c>
      <c r="C969">
        <v>5</v>
      </c>
      <c r="D969" t="s">
        <v>1166</v>
      </c>
    </row>
    <row r="970" spans="2:4" x14ac:dyDescent="0.25">
      <c r="B970">
        <v>4677</v>
      </c>
      <c r="C970">
        <v>4</v>
      </c>
      <c r="D970" t="s">
        <v>1167</v>
      </c>
    </row>
    <row r="971" spans="2:4" x14ac:dyDescent="0.25">
      <c r="B971">
        <v>46770</v>
      </c>
      <c r="C971">
        <v>5</v>
      </c>
      <c r="D971" t="s">
        <v>1167</v>
      </c>
    </row>
    <row r="972" spans="2:4" x14ac:dyDescent="0.25">
      <c r="B972">
        <v>469</v>
      </c>
      <c r="C972">
        <v>3</v>
      </c>
      <c r="D972" t="s">
        <v>1168</v>
      </c>
    </row>
    <row r="973" spans="2:4" x14ac:dyDescent="0.25">
      <c r="B973">
        <v>4690</v>
      </c>
      <c r="C973">
        <v>4</v>
      </c>
      <c r="D973" t="s">
        <v>1168</v>
      </c>
    </row>
    <row r="974" spans="2:4" x14ac:dyDescent="0.25">
      <c r="B974">
        <v>46900</v>
      </c>
      <c r="C974">
        <v>5</v>
      </c>
      <c r="D974" t="s">
        <v>1168</v>
      </c>
    </row>
    <row r="975" spans="2:4" x14ac:dyDescent="0.25">
      <c r="B975">
        <v>47</v>
      </c>
      <c r="C975">
        <v>2</v>
      </c>
      <c r="D975" t="s">
        <v>630</v>
      </c>
    </row>
    <row r="976" spans="2:4" x14ac:dyDescent="0.25">
      <c r="B976">
        <v>471</v>
      </c>
      <c r="C976">
        <v>3</v>
      </c>
      <c r="D976" t="s">
        <v>1169</v>
      </c>
    </row>
    <row r="977" spans="2:4" x14ac:dyDescent="0.25">
      <c r="B977">
        <v>4711</v>
      </c>
      <c r="C977">
        <v>4</v>
      </c>
      <c r="D977" t="s">
        <v>1170</v>
      </c>
    </row>
    <row r="978" spans="2:4" x14ac:dyDescent="0.25">
      <c r="B978">
        <v>47111</v>
      </c>
      <c r="C978">
        <v>5</v>
      </c>
      <c r="D978" t="s">
        <v>1171</v>
      </c>
    </row>
    <row r="979" spans="2:4" x14ac:dyDescent="0.25">
      <c r="B979">
        <v>47112</v>
      </c>
      <c r="C979">
        <v>5</v>
      </c>
      <c r="D979" t="s">
        <v>1172</v>
      </c>
    </row>
    <row r="980" spans="2:4" x14ac:dyDescent="0.25">
      <c r="B980">
        <v>4719</v>
      </c>
      <c r="C980">
        <v>4</v>
      </c>
      <c r="D980" t="s">
        <v>137</v>
      </c>
    </row>
    <row r="981" spans="2:4" x14ac:dyDescent="0.25">
      <c r="B981">
        <v>47190</v>
      </c>
      <c r="C981">
        <v>5</v>
      </c>
      <c r="D981" t="s">
        <v>137</v>
      </c>
    </row>
    <row r="982" spans="2:4" x14ac:dyDescent="0.25">
      <c r="B982">
        <v>472</v>
      </c>
      <c r="C982">
        <v>3</v>
      </c>
      <c r="D982" t="s">
        <v>1173</v>
      </c>
    </row>
    <row r="983" spans="2:4" x14ac:dyDescent="0.25">
      <c r="B983">
        <v>4721</v>
      </c>
      <c r="C983">
        <v>4</v>
      </c>
      <c r="D983" t="s">
        <v>1174</v>
      </c>
    </row>
    <row r="984" spans="2:4" x14ac:dyDescent="0.25">
      <c r="B984">
        <v>47210</v>
      </c>
      <c r="C984">
        <v>5</v>
      </c>
      <c r="D984" t="s">
        <v>1174</v>
      </c>
    </row>
    <row r="985" spans="2:4" x14ac:dyDescent="0.25">
      <c r="B985">
        <v>4722</v>
      </c>
      <c r="C985">
        <v>4</v>
      </c>
      <c r="D985" t="s">
        <v>1175</v>
      </c>
    </row>
    <row r="986" spans="2:4" x14ac:dyDescent="0.25">
      <c r="B986">
        <v>47220</v>
      </c>
      <c r="C986">
        <v>5</v>
      </c>
      <c r="D986" t="s">
        <v>1175</v>
      </c>
    </row>
    <row r="987" spans="2:4" x14ac:dyDescent="0.25">
      <c r="B987">
        <v>4723</v>
      </c>
      <c r="C987">
        <v>4</v>
      </c>
      <c r="D987" t="s">
        <v>1176</v>
      </c>
    </row>
    <row r="988" spans="2:4" x14ac:dyDescent="0.25">
      <c r="B988">
        <v>47230</v>
      </c>
      <c r="C988">
        <v>5</v>
      </c>
      <c r="D988" t="s">
        <v>1176</v>
      </c>
    </row>
    <row r="989" spans="2:4" x14ac:dyDescent="0.25">
      <c r="B989">
        <v>4724</v>
      </c>
      <c r="C989">
        <v>4</v>
      </c>
      <c r="D989" t="s">
        <v>1177</v>
      </c>
    </row>
    <row r="990" spans="2:4" x14ac:dyDescent="0.25">
      <c r="B990">
        <v>47240</v>
      </c>
      <c r="C990">
        <v>5</v>
      </c>
      <c r="D990" t="s">
        <v>1177</v>
      </c>
    </row>
    <row r="991" spans="2:4" x14ac:dyDescent="0.25">
      <c r="B991">
        <v>4725</v>
      </c>
      <c r="C991">
        <v>4</v>
      </c>
      <c r="D991" t="s">
        <v>1178</v>
      </c>
    </row>
    <row r="992" spans="2:4" x14ac:dyDescent="0.25">
      <c r="B992">
        <v>47250</v>
      </c>
      <c r="C992">
        <v>5</v>
      </c>
      <c r="D992" t="s">
        <v>1178</v>
      </c>
    </row>
    <row r="993" spans="2:4" x14ac:dyDescent="0.25">
      <c r="B993">
        <v>4726</v>
      </c>
      <c r="C993">
        <v>4</v>
      </c>
      <c r="D993" t="s">
        <v>1179</v>
      </c>
    </row>
    <row r="994" spans="2:4" x14ac:dyDescent="0.25">
      <c r="B994">
        <v>47260</v>
      </c>
      <c r="C994">
        <v>5</v>
      </c>
      <c r="D994" t="s">
        <v>1179</v>
      </c>
    </row>
    <row r="995" spans="2:4" x14ac:dyDescent="0.25">
      <c r="B995">
        <v>4729</v>
      </c>
      <c r="C995">
        <v>4</v>
      </c>
      <c r="D995" t="s">
        <v>1180</v>
      </c>
    </row>
    <row r="996" spans="2:4" x14ac:dyDescent="0.25">
      <c r="B996">
        <v>47290</v>
      </c>
      <c r="C996">
        <v>5</v>
      </c>
      <c r="D996" t="s">
        <v>1180</v>
      </c>
    </row>
    <row r="997" spans="2:4" x14ac:dyDescent="0.25">
      <c r="B997">
        <v>473</v>
      </c>
      <c r="C997">
        <v>3</v>
      </c>
      <c r="D997" t="s">
        <v>1181</v>
      </c>
    </row>
    <row r="998" spans="2:4" x14ac:dyDescent="0.25">
      <c r="B998">
        <v>4730</v>
      </c>
      <c r="C998">
        <v>4</v>
      </c>
      <c r="D998" t="s">
        <v>1181</v>
      </c>
    </row>
    <row r="999" spans="2:4" x14ac:dyDescent="0.25">
      <c r="B999">
        <v>47300</v>
      </c>
      <c r="C999">
        <v>5</v>
      </c>
      <c r="D999" t="s">
        <v>1181</v>
      </c>
    </row>
    <row r="1000" spans="2:4" x14ac:dyDescent="0.25">
      <c r="B1000">
        <v>474</v>
      </c>
      <c r="C1000">
        <v>3</v>
      </c>
      <c r="D1000" t="s">
        <v>1182</v>
      </c>
    </row>
    <row r="1001" spans="2:4" x14ac:dyDescent="0.25">
      <c r="B1001">
        <v>4741</v>
      </c>
      <c r="C1001">
        <v>4</v>
      </c>
      <c r="D1001" t="s">
        <v>1183</v>
      </c>
    </row>
    <row r="1002" spans="2:4" x14ac:dyDescent="0.25">
      <c r="B1002">
        <v>47410</v>
      </c>
      <c r="C1002">
        <v>5</v>
      </c>
      <c r="D1002" t="s">
        <v>1183</v>
      </c>
    </row>
    <row r="1003" spans="2:4" x14ac:dyDescent="0.25">
      <c r="B1003">
        <v>4742</v>
      </c>
      <c r="C1003">
        <v>4</v>
      </c>
      <c r="D1003" t="s">
        <v>1184</v>
      </c>
    </row>
    <row r="1004" spans="2:4" x14ac:dyDescent="0.25">
      <c r="B1004">
        <v>47420</v>
      </c>
      <c r="C1004">
        <v>5</v>
      </c>
      <c r="D1004" t="s">
        <v>1184</v>
      </c>
    </row>
    <row r="1005" spans="2:4" x14ac:dyDescent="0.25">
      <c r="B1005">
        <v>4743</v>
      </c>
      <c r="C1005">
        <v>4</v>
      </c>
      <c r="D1005" t="s">
        <v>1185</v>
      </c>
    </row>
    <row r="1006" spans="2:4" x14ac:dyDescent="0.25">
      <c r="B1006">
        <v>47430</v>
      </c>
      <c r="C1006">
        <v>5</v>
      </c>
      <c r="D1006" t="s">
        <v>1185</v>
      </c>
    </row>
    <row r="1007" spans="2:4" x14ac:dyDescent="0.25">
      <c r="B1007">
        <v>475</v>
      </c>
      <c r="C1007">
        <v>3</v>
      </c>
      <c r="D1007" t="s">
        <v>1186</v>
      </c>
    </row>
    <row r="1008" spans="2:4" x14ac:dyDescent="0.25">
      <c r="B1008">
        <v>4751</v>
      </c>
      <c r="C1008">
        <v>4</v>
      </c>
      <c r="D1008" t="s">
        <v>1187</v>
      </c>
    </row>
    <row r="1009" spans="2:4" x14ac:dyDescent="0.25">
      <c r="B1009">
        <v>47510</v>
      </c>
      <c r="C1009">
        <v>5</v>
      </c>
      <c r="D1009" t="s">
        <v>1187</v>
      </c>
    </row>
    <row r="1010" spans="2:4" x14ac:dyDescent="0.25">
      <c r="B1010">
        <v>4752</v>
      </c>
      <c r="C1010">
        <v>4</v>
      </c>
      <c r="D1010" t="s">
        <v>1188</v>
      </c>
    </row>
    <row r="1011" spans="2:4" x14ac:dyDescent="0.25">
      <c r="B1011">
        <v>47521</v>
      </c>
      <c r="C1011">
        <v>5</v>
      </c>
      <c r="D1011" t="s">
        <v>1189</v>
      </c>
    </row>
    <row r="1012" spans="2:4" x14ac:dyDescent="0.25">
      <c r="B1012">
        <v>47522</v>
      </c>
      <c r="C1012">
        <v>5</v>
      </c>
      <c r="D1012" t="s">
        <v>1190</v>
      </c>
    </row>
    <row r="1013" spans="2:4" x14ac:dyDescent="0.25">
      <c r="B1013">
        <v>4753</v>
      </c>
      <c r="C1013">
        <v>4</v>
      </c>
      <c r="D1013" t="s">
        <v>1191</v>
      </c>
    </row>
    <row r="1014" spans="2:4" x14ac:dyDescent="0.25">
      <c r="B1014">
        <v>47530</v>
      </c>
      <c r="C1014">
        <v>5</v>
      </c>
      <c r="D1014" t="s">
        <v>1191</v>
      </c>
    </row>
    <row r="1015" spans="2:4" x14ac:dyDescent="0.25">
      <c r="B1015">
        <v>4754</v>
      </c>
      <c r="C1015">
        <v>4</v>
      </c>
      <c r="D1015" t="s">
        <v>1192</v>
      </c>
    </row>
    <row r="1016" spans="2:4" x14ac:dyDescent="0.25">
      <c r="B1016">
        <v>47540</v>
      </c>
      <c r="C1016">
        <v>5</v>
      </c>
      <c r="D1016" t="s">
        <v>1192</v>
      </c>
    </row>
    <row r="1017" spans="2:4" x14ac:dyDescent="0.25">
      <c r="B1017">
        <v>4759</v>
      </c>
      <c r="C1017">
        <v>4</v>
      </c>
      <c r="D1017" t="s">
        <v>1193</v>
      </c>
    </row>
    <row r="1018" spans="2:4" x14ac:dyDescent="0.25">
      <c r="B1018">
        <v>47591</v>
      </c>
      <c r="C1018">
        <v>5</v>
      </c>
      <c r="D1018" t="s">
        <v>1194</v>
      </c>
    </row>
    <row r="1019" spans="2:4" x14ac:dyDescent="0.25">
      <c r="B1019">
        <v>47592</v>
      </c>
      <c r="C1019">
        <v>5</v>
      </c>
      <c r="D1019" t="s">
        <v>1195</v>
      </c>
    </row>
    <row r="1020" spans="2:4" x14ac:dyDescent="0.25">
      <c r="B1020">
        <v>47593</v>
      </c>
      <c r="C1020">
        <v>5</v>
      </c>
      <c r="D1020" t="s">
        <v>1196</v>
      </c>
    </row>
    <row r="1021" spans="2:4" x14ac:dyDescent="0.25">
      <c r="B1021">
        <v>47599</v>
      </c>
      <c r="C1021">
        <v>5</v>
      </c>
      <c r="D1021" t="s">
        <v>1197</v>
      </c>
    </row>
    <row r="1022" spans="2:4" x14ac:dyDescent="0.25">
      <c r="B1022">
        <v>476</v>
      </c>
      <c r="C1022">
        <v>3</v>
      </c>
      <c r="D1022" t="s">
        <v>1198</v>
      </c>
    </row>
    <row r="1023" spans="2:4" x14ac:dyDescent="0.25">
      <c r="B1023">
        <v>4761</v>
      </c>
      <c r="C1023">
        <v>4</v>
      </c>
      <c r="D1023" t="s">
        <v>1199</v>
      </c>
    </row>
    <row r="1024" spans="2:4" x14ac:dyDescent="0.25">
      <c r="B1024">
        <v>47610</v>
      </c>
      <c r="C1024">
        <v>5</v>
      </c>
      <c r="D1024" t="s">
        <v>1199</v>
      </c>
    </row>
    <row r="1025" spans="2:4" x14ac:dyDescent="0.25">
      <c r="B1025">
        <v>4762</v>
      </c>
      <c r="C1025">
        <v>4</v>
      </c>
      <c r="D1025" t="s">
        <v>1200</v>
      </c>
    </row>
    <row r="1026" spans="2:4" x14ac:dyDescent="0.25">
      <c r="B1026">
        <v>47620</v>
      </c>
      <c r="C1026">
        <v>5</v>
      </c>
      <c r="D1026" t="s">
        <v>1200</v>
      </c>
    </row>
    <row r="1027" spans="2:4" x14ac:dyDescent="0.25">
      <c r="B1027">
        <v>4763</v>
      </c>
      <c r="C1027">
        <v>4</v>
      </c>
      <c r="D1027" t="s">
        <v>1201</v>
      </c>
    </row>
    <row r="1028" spans="2:4" x14ac:dyDescent="0.25">
      <c r="B1028">
        <v>47630</v>
      </c>
      <c r="C1028">
        <v>5</v>
      </c>
      <c r="D1028" t="s">
        <v>1201</v>
      </c>
    </row>
    <row r="1029" spans="2:4" x14ac:dyDescent="0.25">
      <c r="B1029">
        <v>4764</v>
      </c>
      <c r="C1029">
        <v>4</v>
      </c>
      <c r="D1029" t="s">
        <v>1202</v>
      </c>
    </row>
    <row r="1030" spans="2:4" x14ac:dyDescent="0.25">
      <c r="B1030">
        <v>47640</v>
      </c>
      <c r="C1030">
        <v>5</v>
      </c>
      <c r="D1030" t="s">
        <v>1202</v>
      </c>
    </row>
    <row r="1031" spans="2:4" x14ac:dyDescent="0.25">
      <c r="B1031">
        <v>4765</v>
      </c>
      <c r="C1031">
        <v>4</v>
      </c>
      <c r="D1031" t="s">
        <v>1203</v>
      </c>
    </row>
    <row r="1032" spans="2:4" x14ac:dyDescent="0.25">
      <c r="B1032">
        <v>47650</v>
      </c>
      <c r="C1032">
        <v>5</v>
      </c>
      <c r="D1032" t="s">
        <v>1203</v>
      </c>
    </row>
    <row r="1033" spans="2:4" x14ac:dyDescent="0.25">
      <c r="B1033">
        <v>477</v>
      </c>
      <c r="C1033">
        <v>3</v>
      </c>
      <c r="D1033" t="s">
        <v>1204</v>
      </c>
    </row>
    <row r="1034" spans="2:4" x14ac:dyDescent="0.25">
      <c r="B1034">
        <v>4771</v>
      </c>
      <c r="C1034">
        <v>4</v>
      </c>
      <c r="D1034" t="s">
        <v>1205</v>
      </c>
    </row>
    <row r="1035" spans="2:4" x14ac:dyDescent="0.25">
      <c r="B1035">
        <v>47711</v>
      </c>
      <c r="C1035">
        <v>5</v>
      </c>
      <c r="D1035" t="s">
        <v>1206</v>
      </c>
    </row>
    <row r="1036" spans="2:4" x14ac:dyDescent="0.25">
      <c r="B1036">
        <v>47712</v>
      </c>
      <c r="C1036">
        <v>5</v>
      </c>
      <c r="D1036" t="s">
        <v>1207</v>
      </c>
    </row>
    <row r="1037" spans="2:4" x14ac:dyDescent="0.25">
      <c r="B1037">
        <v>4772</v>
      </c>
      <c r="C1037">
        <v>4</v>
      </c>
      <c r="D1037" t="s">
        <v>1208</v>
      </c>
    </row>
    <row r="1038" spans="2:4" x14ac:dyDescent="0.25">
      <c r="B1038">
        <v>47721</v>
      </c>
      <c r="C1038">
        <v>5</v>
      </c>
      <c r="D1038" t="s">
        <v>1209</v>
      </c>
    </row>
    <row r="1039" spans="2:4" x14ac:dyDescent="0.25">
      <c r="B1039">
        <v>47722</v>
      </c>
      <c r="C1039">
        <v>5</v>
      </c>
      <c r="D1039" t="s">
        <v>1210</v>
      </c>
    </row>
    <row r="1040" spans="2:4" x14ac:dyDescent="0.25">
      <c r="B1040">
        <v>4773</v>
      </c>
      <c r="C1040">
        <v>4</v>
      </c>
      <c r="D1040" t="s">
        <v>1211</v>
      </c>
    </row>
    <row r="1041" spans="2:4" x14ac:dyDescent="0.25">
      <c r="B1041">
        <v>47730</v>
      </c>
      <c r="C1041">
        <v>5</v>
      </c>
      <c r="D1041" t="s">
        <v>1211</v>
      </c>
    </row>
    <row r="1042" spans="2:4" x14ac:dyDescent="0.25">
      <c r="B1042">
        <v>4774</v>
      </c>
      <c r="C1042">
        <v>4</v>
      </c>
      <c r="D1042" t="s">
        <v>1212</v>
      </c>
    </row>
    <row r="1043" spans="2:4" x14ac:dyDescent="0.25">
      <c r="B1043">
        <v>47740</v>
      </c>
      <c r="C1043">
        <v>5</v>
      </c>
      <c r="D1043" t="s">
        <v>1212</v>
      </c>
    </row>
    <row r="1044" spans="2:4" x14ac:dyDescent="0.25">
      <c r="B1044">
        <v>4775</v>
      </c>
      <c r="C1044">
        <v>4</v>
      </c>
      <c r="D1044" t="s">
        <v>1213</v>
      </c>
    </row>
    <row r="1045" spans="2:4" x14ac:dyDescent="0.25">
      <c r="B1045">
        <v>47750</v>
      </c>
      <c r="C1045">
        <v>5</v>
      </c>
      <c r="D1045" t="s">
        <v>1213</v>
      </c>
    </row>
    <row r="1046" spans="2:4" x14ac:dyDescent="0.25">
      <c r="B1046">
        <v>4776</v>
      </c>
      <c r="C1046">
        <v>4</v>
      </c>
      <c r="D1046" t="s">
        <v>1214</v>
      </c>
    </row>
    <row r="1047" spans="2:4" x14ac:dyDescent="0.25">
      <c r="B1047">
        <v>47761</v>
      </c>
      <c r="C1047">
        <v>5</v>
      </c>
      <c r="D1047" t="s">
        <v>1215</v>
      </c>
    </row>
    <row r="1048" spans="2:4" x14ac:dyDescent="0.25">
      <c r="B1048">
        <v>47762</v>
      </c>
      <c r="C1048">
        <v>5</v>
      </c>
      <c r="D1048" t="s">
        <v>1216</v>
      </c>
    </row>
    <row r="1049" spans="2:4" x14ac:dyDescent="0.25">
      <c r="B1049">
        <v>4777</v>
      </c>
      <c r="C1049">
        <v>4</v>
      </c>
      <c r="D1049" t="s">
        <v>1217</v>
      </c>
    </row>
    <row r="1050" spans="2:4" x14ac:dyDescent="0.25">
      <c r="B1050">
        <v>47770</v>
      </c>
      <c r="C1050">
        <v>5</v>
      </c>
      <c r="D1050" t="s">
        <v>1217</v>
      </c>
    </row>
    <row r="1051" spans="2:4" x14ac:dyDescent="0.25">
      <c r="B1051">
        <v>4778</v>
      </c>
      <c r="C1051">
        <v>4</v>
      </c>
      <c r="D1051" t="s">
        <v>1218</v>
      </c>
    </row>
    <row r="1052" spans="2:4" x14ac:dyDescent="0.25">
      <c r="B1052">
        <v>47781</v>
      </c>
      <c r="C1052">
        <v>5</v>
      </c>
      <c r="D1052" t="s">
        <v>1219</v>
      </c>
    </row>
    <row r="1053" spans="2:4" x14ac:dyDescent="0.25">
      <c r="B1053">
        <v>47782</v>
      </c>
      <c r="C1053">
        <v>5</v>
      </c>
      <c r="D1053" t="s">
        <v>1220</v>
      </c>
    </row>
    <row r="1054" spans="2:4" x14ac:dyDescent="0.25">
      <c r="B1054">
        <v>47783</v>
      </c>
      <c r="C1054">
        <v>5</v>
      </c>
      <c r="D1054" t="s">
        <v>1221</v>
      </c>
    </row>
    <row r="1055" spans="2:4" x14ac:dyDescent="0.25">
      <c r="B1055">
        <v>47789</v>
      </c>
      <c r="C1055">
        <v>5</v>
      </c>
      <c r="D1055" t="s">
        <v>1222</v>
      </c>
    </row>
    <row r="1056" spans="2:4" x14ac:dyDescent="0.25">
      <c r="B1056">
        <v>4779</v>
      </c>
      <c r="C1056">
        <v>4</v>
      </c>
      <c r="D1056" t="s">
        <v>1223</v>
      </c>
    </row>
    <row r="1057" spans="2:4" x14ac:dyDescent="0.25">
      <c r="B1057">
        <v>47790</v>
      </c>
      <c r="C1057">
        <v>5</v>
      </c>
      <c r="D1057" t="s">
        <v>1223</v>
      </c>
    </row>
    <row r="1058" spans="2:4" x14ac:dyDescent="0.25">
      <c r="B1058">
        <v>478</v>
      </c>
      <c r="C1058">
        <v>3</v>
      </c>
      <c r="D1058" t="s">
        <v>1224</v>
      </c>
    </row>
    <row r="1059" spans="2:4" x14ac:dyDescent="0.25">
      <c r="B1059">
        <v>4781</v>
      </c>
      <c r="C1059">
        <v>4</v>
      </c>
      <c r="D1059" t="s">
        <v>1225</v>
      </c>
    </row>
    <row r="1060" spans="2:4" x14ac:dyDescent="0.25">
      <c r="B1060">
        <v>47810</v>
      </c>
      <c r="C1060">
        <v>5</v>
      </c>
      <c r="D1060" t="s">
        <v>1225</v>
      </c>
    </row>
    <row r="1061" spans="2:4" x14ac:dyDescent="0.25">
      <c r="B1061">
        <v>4782</v>
      </c>
      <c r="C1061">
        <v>4</v>
      </c>
      <c r="D1061" t="s">
        <v>1226</v>
      </c>
    </row>
    <row r="1062" spans="2:4" x14ac:dyDescent="0.25">
      <c r="B1062">
        <v>47820</v>
      </c>
      <c r="C1062">
        <v>5</v>
      </c>
      <c r="D1062" t="s">
        <v>1226</v>
      </c>
    </row>
    <row r="1063" spans="2:4" x14ac:dyDescent="0.25">
      <c r="B1063">
        <v>4789</v>
      </c>
      <c r="C1063">
        <v>4</v>
      </c>
      <c r="D1063" t="s">
        <v>1227</v>
      </c>
    </row>
    <row r="1064" spans="2:4" x14ac:dyDescent="0.25">
      <c r="B1064">
        <v>47890</v>
      </c>
      <c r="C1064">
        <v>5</v>
      </c>
      <c r="D1064" t="s">
        <v>1227</v>
      </c>
    </row>
    <row r="1065" spans="2:4" x14ac:dyDescent="0.25">
      <c r="B1065">
        <v>479</v>
      </c>
      <c r="C1065">
        <v>3</v>
      </c>
      <c r="D1065" t="s">
        <v>1228</v>
      </c>
    </row>
    <row r="1066" spans="2:4" x14ac:dyDescent="0.25">
      <c r="B1066">
        <v>4791</v>
      </c>
      <c r="C1066">
        <v>4</v>
      </c>
      <c r="D1066" t="s">
        <v>1229</v>
      </c>
    </row>
    <row r="1067" spans="2:4" x14ac:dyDescent="0.25">
      <c r="B1067">
        <v>47910</v>
      </c>
      <c r="C1067">
        <v>5</v>
      </c>
      <c r="D1067" t="s">
        <v>1229</v>
      </c>
    </row>
    <row r="1068" spans="2:4" x14ac:dyDescent="0.25">
      <c r="B1068">
        <v>4799</v>
      </c>
      <c r="C1068">
        <v>4</v>
      </c>
      <c r="D1068" t="s">
        <v>1230</v>
      </c>
    </row>
    <row r="1069" spans="2:4" x14ac:dyDescent="0.25">
      <c r="B1069">
        <v>47990</v>
      </c>
      <c r="C1069">
        <v>5</v>
      </c>
      <c r="D1069" t="s">
        <v>1230</v>
      </c>
    </row>
    <row r="1070" spans="2:4" x14ac:dyDescent="0.25">
      <c r="B1070">
        <v>49</v>
      </c>
      <c r="C1070">
        <v>2</v>
      </c>
      <c r="D1070" t="s">
        <v>631</v>
      </c>
    </row>
    <row r="1071" spans="2:4" x14ac:dyDescent="0.25">
      <c r="B1071">
        <v>491</v>
      </c>
      <c r="C1071">
        <v>3</v>
      </c>
      <c r="D1071" t="s">
        <v>1231</v>
      </c>
    </row>
    <row r="1072" spans="2:4" x14ac:dyDescent="0.25">
      <c r="B1072">
        <v>4910</v>
      </c>
      <c r="C1072">
        <v>4</v>
      </c>
      <c r="D1072" t="s">
        <v>1231</v>
      </c>
    </row>
    <row r="1073" spans="2:4" x14ac:dyDescent="0.25">
      <c r="B1073">
        <v>49100</v>
      </c>
      <c r="C1073">
        <v>5</v>
      </c>
      <c r="D1073" t="s">
        <v>1231</v>
      </c>
    </row>
    <row r="1074" spans="2:4" x14ac:dyDescent="0.25">
      <c r="B1074">
        <v>492</v>
      </c>
      <c r="C1074">
        <v>3</v>
      </c>
      <c r="D1074" t="s">
        <v>1232</v>
      </c>
    </row>
    <row r="1075" spans="2:4" x14ac:dyDescent="0.25">
      <c r="B1075">
        <v>4920</v>
      </c>
      <c r="C1075">
        <v>4</v>
      </c>
      <c r="D1075" t="s">
        <v>1232</v>
      </c>
    </row>
    <row r="1076" spans="2:4" x14ac:dyDescent="0.25">
      <c r="B1076">
        <v>49200</v>
      </c>
      <c r="C1076">
        <v>5</v>
      </c>
      <c r="D1076" t="s">
        <v>1232</v>
      </c>
    </row>
    <row r="1077" spans="2:4" x14ac:dyDescent="0.25">
      <c r="B1077">
        <v>493</v>
      </c>
      <c r="C1077">
        <v>3</v>
      </c>
      <c r="D1077" t="s">
        <v>1233</v>
      </c>
    </row>
    <row r="1078" spans="2:4" x14ac:dyDescent="0.25">
      <c r="B1078">
        <v>4931</v>
      </c>
      <c r="C1078">
        <v>4</v>
      </c>
      <c r="D1078" t="s">
        <v>1234</v>
      </c>
    </row>
    <row r="1079" spans="2:4" x14ac:dyDescent="0.25">
      <c r="B1079">
        <v>49310</v>
      </c>
      <c r="C1079">
        <v>5</v>
      </c>
      <c r="D1079" t="s">
        <v>1234</v>
      </c>
    </row>
    <row r="1080" spans="2:4" x14ac:dyDescent="0.25">
      <c r="B1080">
        <v>4932</v>
      </c>
      <c r="C1080">
        <v>4</v>
      </c>
      <c r="D1080" t="s">
        <v>1235</v>
      </c>
    </row>
    <row r="1081" spans="2:4" x14ac:dyDescent="0.25">
      <c r="B1081">
        <v>49320</v>
      </c>
      <c r="C1081">
        <v>5</v>
      </c>
      <c r="D1081" t="s">
        <v>1235</v>
      </c>
    </row>
    <row r="1082" spans="2:4" x14ac:dyDescent="0.25">
      <c r="B1082">
        <v>4939</v>
      </c>
      <c r="C1082">
        <v>4</v>
      </c>
      <c r="D1082" t="s">
        <v>1233</v>
      </c>
    </row>
    <row r="1083" spans="2:4" x14ac:dyDescent="0.25">
      <c r="B1083">
        <v>49390</v>
      </c>
      <c r="C1083">
        <v>5</v>
      </c>
      <c r="D1083" t="s">
        <v>1233</v>
      </c>
    </row>
    <row r="1084" spans="2:4" x14ac:dyDescent="0.25">
      <c r="B1084">
        <v>494</v>
      </c>
      <c r="C1084">
        <v>3</v>
      </c>
      <c r="D1084" t="s">
        <v>1236</v>
      </c>
    </row>
    <row r="1085" spans="2:4" x14ac:dyDescent="0.25">
      <c r="B1085">
        <v>4941</v>
      </c>
      <c r="C1085">
        <v>4</v>
      </c>
      <c r="D1085" t="s">
        <v>1237</v>
      </c>
    </row>
    <row r="1086" spans="2:4" x14ac:dyDescent="0.25">
      <c r="B1086">
        <v>49411</v>
      </c>
      <c r="C1086">
        <v>5</v>
      </c>
      <c r="D1086" t="s">
        <v>1238</v>
      </c>
    </row>
    <row r="1087" spans="2:4" x14ac:dyDescent="0.25">
      <c r="B1087">
        <v>49412</v>
      </c>
      <c r="C1087">
        <v>5</v>
      </c>
      <c r="D1087" t="s">
        <v>1239</v>
      </c>
    </row>
    <row r="1088" spans="2:4" x14ac:dyDescent="0.25">
      <c r="B1088">
        <v>49419</v>
      </c>
      <c r="C1088">
        <v>5</v>
      </c>
      <c r="D1088" t="s">
        <v>1240</v>
      </c>
    </row>
    <row r="1089" spans="2:4" x14ac:dyDescent="0.25">
      <c r="B1089">
        <v>4942</v>
      </c>
      <c r="C1089">
        <v>4</v>
      </c>
      <c r="D1089" t="s">
        <v>1241</v>
      </c>
    </row>
    <row r="1090" spans="2:4" x14ac:dyDescent="0.25">
      <c r="B1090">
        <v>49420</v>
      </c>
      <c r="C1090">
        <v>5</v>
      </c>
      <c r="D1090" t="s">
        <v>1241</v>
      </c>
    </row>
    <row r="1091" spans="2:4" x14ac:dyDescent="0.25">
      <c r="B1091">
        <v>495</v>
      </c>
      <c r="C1091">
        <v>3</v>
      </c>
      <c r="D1091" t="s">
        <v>1242</v>
      </c>
    </row>
    <row r="1092" spans="2:4" x14ac:dyDescent="0.25">
      <c r="B1092">
        <v>4950</v>
      </c>
      <c r="C1092">
        <v>4</v>
      </c>
      <c r="D1092" t="s">
        <v>1242</v>
      </c>
    </row>
    <row r="1093" spans="2:4" x14ac:dyDescent="0.25">
      <c r="B1093">
        <v>49500</v>
      </c>
      <c r="C1093">
        <v>5</v>
      </c>
      <c r="D1093" t="s">
        <v>1242</v>
      </c>
    </row>
    <row r="1094" spans="2:4" x14ac:dyDescent="0.25">
      <c r="B1094">
        <v>50</v>
      </c>
      <c r="C1094">
        <v>2</v>
      </c>
      <c r="D1094" t="s">
        <v>632</v>
      </c>
    </row>
    <row r="1095" spans="2:4" x14ac:dyDescent="0.25">
      <c r="B1095">
        <v>501</v>
      </c>
      <c r="C1095">
        <v>3</v>
      </c>
      <c r="D1095" t="s">
        <v>1243</v>
      </c>
    </row>
    <row r="1096" spans="2:4" x14ac:dyDescent="0.25">
      <c r="B1096">
        <v>5010</v>
      </c>
      <c r="C1096">
        <v>4</v>
      </c>
      <c r="D1096" t="s">
        <v>1243</v>
      </c>
    </row>
    <row r="1097" spans="2:4" x14ac:dyDescent="0.25">
      <c r="B1097">
        <v>50100</v>
      </c>
      <c r="C1097">
        <v>5</v>
      </c>
      <c r="D1097" t="s">
        <v>1243</v>
      </c>
    </row>
    <row r="1098" spans="2:4" x14ac:dyDescent="0.25">
      <c r="B1098">
        <v>502</v>
      </c>
      <c r="C1098">
        <v>3</v>
      </c>
      <c r="D1098" t="s">
        <v>1244</v>
      </c>
    </row>
    <row r="1099" spans="2:4" x14ac:dyDescent="0.25">
      <c r="B1099">
        <v>5020</v>
      </c>
      <c r="C1099">
        <v>4</v>
      </c>
      <c r="D1099" t="s">
        <v>1244</v>
      </c>
    </row>
    <row r="1100" spans="2:4" x14ac:dyDescent="0.25">
      <c r="B1100">
        <v>50200</v>
      </c>
      <c r="C1100">
        <v>5</v>
      </c>
      <c r="D1100" t="s">
        <v>1244</v>
      </c>
    </row>
    <row r="1101" spans="2:4" x14ac:dyDescent="0.25">
      <c r="B1101">
        <v>503</v>
      </c>
      <c r="C1101">
        <v>3</v>
      </c>
      <c r="D1101" t="s">
        <v>1245</v>
      </c>
    </row>
    <row r="1102" spans="2:4" x14ac:dyDescent="0.25">
      <c r="B1102">
        <v>5030</v>
      </c>
      <c r="C1102">
        <v>4</v>
      </c>
      <c r="D1102" t="s">
        <v>1245</v>
      </c>
    </row>
    <row r="1103" spans="2:4" x14ac:dyDescent="0.25">
      <c r="B1103">
        <v>50300</v>
      </c>
      <c r="C1103">
        <v>5</v>
      </c>
      <c r="D1103" t="s">
        <v>1245</v>
      </c>
    </row>
    <row r="1104" spans="2:4" x14ac:dyDescent="0.25">
      <c r="B1104">
        <v>504</v>
      </c>
      <c r="C1104">
        <v>3</v>
      </c>
      <c r="D1104" t="s">
        <v>1246</v>
      </c>
    </row>
    <row r="1105" spans="2:4" x14ac:dyDescent="0.25">
      <c r="B1105">
        <v>5040</v>
      </c>
      <c r="C1105">
        <v>4</v>
      </c>
      <c r="D1105" t="s">
        <v>1246</v>
      </c>
    </row>
    <row r="1106" spans="2:4" x14ac:dyDescent="0.25">
      <c r="B1106">
        <v>50400</v>
      </c>
      <c r="C1106">
        <v>5</v>
      </c>
      <c r="D1106" t="s">
        <v>1246</v>
      </c>
    </row>
    <row r="1107" spans="2:4" x14ac:dyDescent="0.25">
      <c r="B1107">
        <v>51</v>
      </c>
      <c r="C1107">
        <v>2</v>
      </c>
      <c r="D1107" t="s">
        <v>633</v>
      </c>
    </row>
    <row r="1108" spans="2:4" x14ac:dyDescent="0.25">
      <c r="B1108">
        <v>511</v>
      </c>
      <c r="C1108">
        <v>3</v>
      </c>
      <c r="D1108" t="s">
        <v>1247</v>
      </c>
    </row>
    <row r="1109" spans="2:4" x14ac:dyDescent="0.25">
      <c r="B1109">
        <v>5110</v>
      </c>
      <c r="C1109">
        <v>4</v>
      </c>
      <c r="D1109" t="s">
        <v>1247</v>
      </c>
    </row>
    <row r="1110" spans="2:4" x14ac:dyDescent="0.25">
      <c r="B1110">
        <v>51101</v>
      </c>
      <c r="C1110">
        <v>5</v>
      </c>
      <c r="D1110" t="s">
        <v>1248</v>
      </c>
    </row>
    <row r="1111" spans="2:4" x14ac:dyDescent="0.25">
      <c r="B1111">
        <v>51102</v>
      </c>
      <c r="C1111">
        <v>5</v>
      </c>
      <c r="D1111" t="s">
        <v>1249</v>
      </c>
    </row>
    <row r="1112" spans="2:4" x14ac:dyDescent="0.25">
      <c r="B1112">
        <v>512</v>
      </c>
      <c r="C1112">
        <v>3</v>
      </c>
      <c r="D1112" t="s">
        <v>1250</v>
      </c>
    </row>
    <row r="1113" spans="2:4" x14ac:dyDescent="0.25">
      <c r="B1113">
        <v>5121</v>
      </c>
      <c r="C1113">
        <v>4</v>
      </c>
      <c r="D1113" t="s">
        <v>1251</v>
      </c>
    </row>
    <row r="1114" spans="2:4" x14ac:dyDescent="0.25">
      <c r="B1114">
        <v>51210</v>
      </c>
      <c r="C1114">
        <v>5</v>
      </c>
      <c r="D1114" t="s">
        <v>1251</v>
      </c>
    </row>
    <row r="1115" spans="2:4" x14ac:dyDescent="0.25">
      <c r="B1115">
        <v>5122</v>
      </c>
      <c r="C1115">
        <v>4</v>
      </c>
      <c r="D1115" t="s">
        <v>1252</v>
      </c>
    </row>
    <row r="1116" spans="2:4" x14ac:dyDescent="0.25">
      <c r="B1116">
        <v>51220</v>
      </c>
      <c r="C1116">
        <v>5</v>
      </c>
      <c r="D1116" t="s">
        <v>1252</v>
      </c>
    </row>
    <row r="1117" spans="2:4" x14ac:dyDescent="0.25">
      <c r="B1117">
        <v>52</v>
      </c>
      <c r="C1117">
        <v>2</v>
      </c>
      <c r="D1117" t="s">
        <v>634</v>
      </c>
    </row>
    <row r="1118" spans="2:4" x14ac:dyDescent="0.25">
      <c r="B1118">
        <v>521</v>
      </c>
      <c r="C1118">
        <v>3</v>
      </c>
      <c r="D1118" t="s">
        <v>1253</v>
      </c>
    </row>
    <row r="1119" spans="2:4" x14ac:dyDescent="0.25">
      <c r="B1119">
        <v>5210</v>
      </c>
      <c r="C1119">
        <v>4</v>
      </c>
      <c r="D1119" t="s">
        <v>1253</v>
      </c>
    </row>
    <row r="1120" spans="2:4" x14ac:dyDescent="0.25">
      <c r="B1120">
        <v>52100</v>
      </c>
      <c r="C1120">
        <v>5</v>
      </c>
      <c r="D1120" t="s">
        <v>1253</v>
      </c>
    </row>
    <row r="1121" spans="2:4" x14ac:dyDescent="0.25">
      <c r="B1121">
        <v>522</v>
      </c>
      <c r="C1121">
        <v>3</v>
      </c>
      <c r="D1121" t="s">
        <v>1254</v>
      </c>
    </row>
    <row r="1122" spans="2:4" x14ac:dyDescent="0.25">
      <c r="B1122">
        <v>5221</v>
      </c>
      <c r="C1122">
        <v>4</v>
      </c>
      <c r="D1122" t="s">
        <v>1255</v>
      </c>
    </row>
    <row r="1123" spans="2:4" x14ac:dyDescent="0.25">
      <c r="B1123">
        <v>52210</v>
      </c>
      <c r="C1123">
        <v>5</v>
      </c>
      <c r="D1123" t="s">
        <v>1255</v>
      </c>
    </row>
    <row r="1124" spans="2:4" x14ac:dyDescent="0.25">
      <c r="B1124">
        <v>5222</v>
      </c>
      <c r="C1124">
        <v>4</v>
      </c>
      <c r="D1124" t="s">
        <v>1256</v>
      </c>
    </row>
    <row r="1125" spans="2:4" x14ac:dyDescent="0.25">
      <c r="B1125">
        <v>52220</v>
      </c>
      <c r="C1125">
        <v>5</v>
      </c>
      <c r="D1125" t="s">
        <v>1256</v>
      </c>
    </row>
    <row r="1126" spans="2:4" x14ac:dyDescent="0.25">
      <c r="B1126">
        <v>5223</v>
      </c>
      <c r="C1126">
        <v>4</v>
      </c>
      <c r="D1126" t="s">
        <v>1257</v>
      </c>
    </row>
    <row r="1127" spans="2:4" x14ac:dyDescent="0.25">
      <c r="B1127">
        <v>52230</v>
      </c>
      <c r="C1127">
        <v>5</v>
      </c>
      <c r="D1127" t="s">
        <v>1257</v>
      </c>
    </row>
    <row r="1128" spans="2:4" x14ac:dyDescent="0.25">
      <c r="B1128">
        <v>5224</v>
      </c>
      <c r="C1128">
        <v>4</v>
      </c>
      <c r="D1128" t="s">
        <v>1258</v>
      </c>
    </row>
    <row r="1129" spans="2:4" x14ac:dyDescent="0.25">
      <c r="B1129">
        <v>52240</v>
      </c>
      <c r="C1129">
        <v>5</v>
      </c>
      <c r="D1129" t="s">
        <v>1258</v>
      </c>
    </row>
    <row r="1130" spans="2:4" x14ac:dyDescent="0.25">
      <c r="B1130">
        <v>5229</v>
      </c>
      <c r="C1130">
        <v>4</v>
      </c>
      <c r="D1130" t="s">
        <v>1259</v>
      </c>
    </row>
    <row r="1131" spans="2:4" x14ac:dyDescent="0.25">
      <c r="B1131">
        <v>52290</v>
      </c>
      <c r="C1131">
        <v>5</v>
      </c>
      <c r="D1131" t="s">
        <v>1259</v>
      </c>
    </row>
    <row r="1132" spans="2:4" x14ac:dyDescent="0.25">
      <c r="B1132">
        <v>53</v>
      </c>
      <c r="C1132">
        <v>2</v>
      </c>
      <c r="D1132" t="s">
        <v>635</v>
      </c>
    </row>
    <row r="1133" spans="2:4" x14ac:dyDescent="0.25">
      <c r="B1133">
        <v>531</v>
      </c>
      <c r="C1133">
        <v>3</v>
      </c>
      <c r="D1133" t="s">
        <v>1260</v>
      </c>
    </row>
    <row r="1134" spans="2:4" x14ac:dyDescent="0.25">
      <c r="B1134">
        <v>5310</v>
      </c>
      <c r="C1134">
        <v>4</v>
      </c>
      <c r="D1134" t="s">
        <v>1260</v>
      </c>
    </row>
    <row r="1135" spans="2:4" x14ac:dyDescent="0.25">
      <c r="B1135">
        <v>53100</v>
      </c>
      <c r="C1135">
        <v>5</v>
      </c>
      <c r="D1135" t="s">
        <v>1260</v>
      </c>
    </row>
    <row r="1136" spans="2:4" x14ac:dyDescent="0.25">
      <c r="B1136">
        <v>532</v>
      </c>
      <c r="C1136">
        <v>3</v>
      </c>
      <c r="D1136" t="s">
        <v>1261</v>
      </c>
    </row>
    <row r="1137" spans="2:4" x14ac:dyDescent="0.25">
      <c r="B1137">
        <v>5320</v>
      </c>
      <c r="C1137">
        <v>4</v>
      </c>
      <c r="D1137" t="s">
        <v>1261</v>
      </c>
    </row>
    <row r="1138" spans="2:4" x14ac:dyDescent="0.25">
      <c r="B1138">
        <v>53200</v>
      </c>
      <c r="C1138">
        <v>5</v>
      </c>
      <c r="D1138" t="s">
        <v>1261</v>
      </c>
    </row>
    <row r="1139" spans="2:4" x14ac:dyDescent="0.25">
      <c r="B1139">
        <v>55</v>
      </c>
      <c r="C1139">
        <v>2</v>
      </c>
      <c r="D1139" t="s">
        <v>636</v>
      </c>
    </row>
    <row r="1140" spans="2:4" x14ac:dyDescent="0.25">
      <c r="B1140">
        <v>551</v>
      </c>
      <c r="C1140">
        <v>3</v>
      </c>
      <c r="D1140" t="s">
        <v>1262</v>
      </c>
    </row>
    <row r="1141" spans="2:4" x14ac:dyDescent="0.25">
      <c r="B1141">
        <v>5510</v>
      </c>
      <c r="C1141">
        <v>4</v>
      </c>
      <c r="D1141" t="s">
        <v>1262</v>
      </c>
    </row>
    <row r="1142" spans="2:4" x14ac:dyDescent="0.25">
      <c r="B1142">
        <v>55101</v>
      </c>
      <c r="C1142">
        <v>5</v>
      </c>
      <c r="D1142" t="s">
        <v>1263</v>
      </c>
    </row>
    <row r="1143" spans="2:4" x14ac:dyDescent="0.25">
      <c r="B1143">
        <v>55102</v>
      </c>
      <c r="C1143">
        <v>5</v>
      </c>
      <c r="D1143" t="s">
        <v>1264</v>
      </c>
    </row>
    <row r="1144" spans="2:4" x14ac:dyDescent="0.25">
      <c r="B1144">
        <v>552</v>
      </c>
      <c r="C1144">
        <v>3</v>
      </c>
      <c r="D1144" t="s">
        <v>1265</v>
      </c>
    </row>
    <row r="1145" spans="2:4" x14ac:dyDescent="0.25">
      <c r="B1145">
        <v>5520</v>
      </c>
      <c r="C1145">
        <v>4</v>
      </c>
      <c r="D1145" t="s">
        <v>1265</v>
      </c>
    </row>
    <row r="1146" spans="2:4" x14ac:dyDescent="0.25">
      <c r="B1146">
        <v>55200</v>
      </c>
      <c r="C1146">
        <v>5</v>
      </c>
      <c r="D1146" t="s">
        <v>1265</v>
      </c>
    </row>
    <row r="1147" spans="2:4" x14ac:dyDescent="0.25">
      <c r="B1147">
        <v>553</v>
      </c>
      <c r="C1147">
        <v>3</v>
      </c>
      <c r="D1147" t="s">
        <v>1266</v>
      </c>
    </row>
    <row r="1148" spans="2:4" x14ac:dyDescent="0.25">
      <c r="B1148">
        <v>5530</v>
      </c>
      <c r="C1148">
        <v>4</v>
      </c>
      <c r="D1148" t="s">
        <v>1266</v>
      </c>
    </row>
    <row r="1149" spans="2:4" x14ac:dyDescent="0.25">
      <c r="B1149">
        <v>55300</v>
      </c>
      <c r="C1149">
        <v>5</v>
      </c>
      <c r="D1149" t="s">
        <v>1266</v>
      </c>
    </row>
    <row r="1150" spans="2:4" x14ac:dyDescent="0.25">
      <c r="B1150">
        <v>559</v>
      </c>
      <c r="C1150">
        <v>3</v>
      </c>
      <c r="D1150" t="s">
        <v>1267</v>
      </c>
    </row>
    <row r="1151" spans="2:4" x14ac:dyDescent="0.25">
      <c r="B1151">
        <v>5590</v>
      </c>
      <c r="C1151">
        <v>4</v>
      </c>
      <c r="D1151" t="s">
        <v>1267</v>
      </c>
    </row>
    <row r="1152" spans="2:4" x14ac:dyDescent="0.25">
      <c r="B1152">
        <v>55900</v>
      </c>
      <c r="C1152">
        <v>5</v>
      </c>
      <c r="D1152" t="s">
        <v>1267</v>
      </c>
    </row>
    <row r="1153" spans="2:4" x14ac:dyDescent="0.25">
      <c r="B1153">
        <v>56</v>
      </c>
      <c r="C1153">
        <v>2</v>
      </c>
      <c r="D1153" t="s">
        <v>637</v>
      </c>
    </row>
    <row r="1154" spans="2:4" x14ac:dyDescent="0.25">
      <c r="B1154">
        <v>561</v>
      </c>
      <c r="C1154">
        <v>3</v>
      </c>
      <c r="D1154" t="s">
        <v>1268</v>
      </c>
    </row>
    <row r="1155" spans="2:4" x14ac:dyDescent="0.25">
      <c r="B1155">
        <v>5610</v>
      </c>
      <c r="C1155">
        <v>4</v>
      </c>
      <c r="D1155" t="s">
        <v>1268</v>
      </c>
    </row>
    <row r="1156" spans="2:4" x14ac:dyDescent="0.25">
      <c r="B1156">
        <v>56100</v>
      </c>
      <c r="C1156">
        <v>5</v>
      </c>
      <c r="D1156" t="s">
        <v>1268</v>
      </c>
    </row>
    <row r="1157" spans="2:4" x14ac:dyDescent="0.25">
      <c r="B1157">
        <v>562</v>
      </c>
      <c r="C1157">
        <v>3</v>
      </c>
      <c r="D1157" t="s">
        <v>1269</v>
      </c>
    </row>
    <row r="1158" spans="2:4" x14ac:dyDescent="0.25">
      <c r="B1158">
        <v>5621</v>
      </c>
      <c r="C1158">
        <v>4</v>
      </c>
      <c r="D1158" t="s">
        <v>1270</v>
      </c>
    </row>
    <row r="1159" spans="2:4" x14ac:dyDescent="0.25">
      <c r="B1159">
        <v>56210</v>
      </c>
      <c r="C1159">
        <v>5</v>
      </c>
      <c r="D1159" t="s">
        <v>1270</v>
      </c>
    </row>
    <row r="1160" spans="2:4" x14ac:dyDescent="0.25">
      <c r="B1160">
        <v>5629</v>
      </c>
      <c r="C1160">
        <v>4</v>
      </c>
      <c r="D1160" t="s">
        <v>1271</v>
      </c>
    </row>
    <row r="1161" spans="2:4" x14ac:dyDescent="0.25">
      <c r="B1161">
        <v>56290</v>
      </c>
      <c r="C1161">
        <v>5</v>
      </c>
      <c r="D1161" t="s">
        <v>1271</v>
      </c>
    </row>
    <row r="1162" spans="2:4" x14ac:dyDescent="0.25">
      <c r="B1162">
        <v>563</v>
      </c>
      <c r="C1162">
        <v>3</v>
      </c>
      <c r="D1162" t="s">
        <v>1272</v>
      </c>
    </row>
    <row r="1163" spans="2:4" x14ac:dyDescent="0.25">
      <c r="B1163">
        <v>5630</v>
      </c>
      <c r="C1163">
        <v>4</v>
      </c>
      <c r="D1163" t="s">
        <v>1272</v>
      </c>
    </row>
    <row r="1164" spans="2:4" x14ac:dyDescent="0.25">
      <c r="B1164">
        <v>56300</v>
      </c>
      <c r="C1164">
        <v>5</v>
      </c>
      <c r="D1164" t="s">
        <v>1272</v>
      </c>
    </row>
    <row r="1165" spans="2:4" x14ac:dyDescent="0.25">
      <c r="B1165">
        <v>58</v>
      </c>
      <c r="C1165">
        <v>2</v>
      </c>
      <c r="D1165" t="s">
        <v>638</v>
      </c>
    </row>
    <row r="1166" spans="2:4" x14ac:dyDescent="0.25">
      <c r="B1166">
        <v>581</v>
      </c>
      <c r="C1166">
        <v>3</v>
      </c>
      <c r="D1166" t="s">
        <v>1273</v>
      </c>
    </row>
    <row r="1167" spans="2:4" x14ac:dyDescent="0.25">
      <c r="B1167">
        <v>5811</v>
      </c>
      <c r="C1167">
        <v>4</v>
      </c>
      <c r="D1167" t="s">
        <v>1274</v>
      </c>
    </row>
    <row r="1168" spans="2:4" x14ac:dyDescent="0.25">
      <c r="B1168">
        <v>58110</v>
      </c>
      <c r="C1168">
        <v>5</v>
      </c>
      <c r="D1168" t="s">
        <v>1274</v>
      </c>
    </row>
    <row r="1169" spans="2:4" x14ac:dyDescent="0.25">
      <c r="B1169">
        <v>5812</v>
      </c>
      <c r="C1169">
        <v>4</v>
      </c>
      <c r="D1169" t="s">
        <v>1275</v>
      </c>
    </row>
    <row r="1170" spans="2:4" x14ac:dyDescent="0.25">
      <c r="B1170">
        <v>58120</v>
      </c>
      <c r="C1170">
        <v>5</v>
      </c>
      <c r="D1170" t="s">
        <v>1275</v>
      </c>
    </row>
    <row r="1171" spans="2:4" x14ac:dyDescent="0.25">
      <c r="B1171">
        <v>5813</v>
      </c>
      <c r="C1171">
        <v>4</v>
      </c>
      <c r="D1171" t="s">
        <v>1276</v>
      </c>
    </row>
    <row r="1172" spans="2:4" x14ac:dyDescent="0.25">
      <c r="B1172">
        <v>58130</v>
      </c>
      <c r="C1172">
        <v>5</v>
      </c>
      <c r="D1172" t="s">
        <v>1276</v>
      </c>
    </row>
    <row r="1173" spans="2:4" x14ac:dyDescent="0.25">
      <c r="B1173">
        <v>5814</v>
      </c>
      <c r="C1173">
        <v>4</v>
      </c>
      <c r="D1173" t="s">
        <v>1277</v>
      </c>
    </row>
    <row r="1174" spans="2:4" x14ac:dyDescent="0.25">
      <c r="B1174">
        <v>58140</v>
      </c>
      <c r="C1174">
        <v>5</v>
      </c>
      <c r="D1174" t="s">
        <v>1277</v>
      </c>
    </row>
    <row r="1175" spans="2:4" x14ac:dyDescent="0.25">
      <c r="B1175">
        <v>5819</v>
      </c>
      <c r="C1175">
        <v>4</v>
      </c>
      <c r="D1175" t="s">
        <v>1278</v>
      </c>
    </row>
    <row r="1176" spans="2:4" x14ac:dyDescent="0.25">
      <c r="B1176">
        <v>58190</v>
      </c>
      <c r="C1176">
        <v>5</v>
      </c>
      <c r="D1176" t="s">
        <v>1278</v>
      </c>
    </row>
    <row r="1177" spans="2:4" x14ac:dyDescent="0.25">
      <c r="B1177">
        <v>582</v>
      </c>
      <c r="C1177">
        <v>3</v>
      </c>
      <c r="D1177" t="s">
        <v>1279</v>
      </c>
    </row>
    <row r="1178" spans="2:4" x14ac:dyDescent="0.25">
      <c r="B1178">
        <v>5821</v>
      </c>
      <c r="C1178">
        <v>4</v>
      </c>
      <c r="D1178" t="s">
        <v>1280</v>
      </c>
    </row>
    <row r="1179" spans="2:4" x14ac:dyDescent="0.25">
      <c r="B1179">
        <v>58210</v>
      </c>
      <c r="C1179">
        <v>5</v>
      </c>
      <c r="D1179" t="s">
        <v>1280</v>
      </c>
    </row>
    <row r="1180" spans="2:4" x14ac:dyDescent="0.25">
      <c r="B1180">
        <v>5829</v>
      </c>
      <c r="C1180">
        <v>4</v>
      </c>
      <c r="D1180" t="s">
        <v>1281</v>
      </c>
    </row>
    <row r="1181" spans="2:4" x14ac:dyDescent="0.25">
      <c r="B1181">
        <v>58290</v>
      </c>
      <c r="C1181">
        <v>5</v>
      </c>
      <c r="D1181" t="s">
        <v>1281</v>
      </c>
    </row>
    <row r="1182" spans="2:4" x14ac:dyDescent="0.25">
      <c r="B1182">
        <v>59</v>
      </c>
      <c r="C1182">
        <v>2</v>
      </c>
      <c r="D1182" t="s">
        <v>639</v>
      </c>
    </row>
    <row r="1183" spans="2:4" x14ac:dyDescent="0.25">
      <c r="B1183">
        <v>591</v>
      </c>
      <c r="C1183">
        <v>3</v>
      </c>
      <c r="D1183" t="s">
        <v>1282</v>
      </c>
    </row>
    <row r="1184" spans="2:4" x14ac:dyDescent="0.25">
      <c r="B1184">
        <v>5911</v>
      </c>
      <c r="C1184">
        <v>4</v>
      </c>
      <c r="D1184" t="s">
        <v>1283</v>
      </c>
    </row>
    <row r="1185" spans="2:4" x14ac:dyDescent="0.25">
      <c r="B1185">
        <v>59110</v>
      </c>
      <c r="C1185">
        <v>5</v>
      </c>
      <c r="D1185" t="s">
        <v>1283</v>
      </c>
    </row>
    <row r="1186" spans="2:4" x14ac:dyDescent="0.25">
      <c r="B1186">
        <v>5912</v>
      </c>
      <c r="C1186">
        <v>4</v>
      </c>
      <c r="D1186" t="s">
        <v>1284</v>
      </c>
    </row>
    <row r="1187" spans="2:4" x14ac:dyDescent="0.25">
      <c r="B1187">
        <v>59120</v>
      </c>
      <c r="C1187">
        <v>5</v>
      </c>
      <c r="D1187" t="s">
        <v>1284</v>
      </c>
    </row>
    <row r="1188" spans="2:4" x14ac:dyDescent="0.25">
      <c r="B1188">
        <v>5913</v>
      </c>
      <c r="C1188">
        <v>4</v>
      </c>
      <c r="D1188" t="s">
        <v>1285</v>
      </c>
    </row>
    <row r="1189" spans="2:4" x14ac:dyDescent="0.25">
      <c r="B1189">
        <v>59130</v>
      </c>
      <c r="C1189">
        <v>5</v>
      </c>
      <c r="D1189" t="s">
        <v>1285</v>
      </c>
    </row>
    <row r="1190" spans="2:4" x14ac:dyDescent="0.25">
      <c r="B1190">
        <v>5914</v>
      </c>
      <c r="C1190">
        <v>4</v>
      </c>
      <c r="D1190" t="s">
        <v>1286</v>
      </c>
    </row>
    <row r="1191" spans="2:4" x14ac:dyDescent="0.25">
      <c r="B1191">
        <v>59140</v>
      </c>
      <c r="C1191">
        <v>5</v>
      </c>
      <c r="D1191" t="s">
        <v>1286</v>
      </c>
    </row>
    <row r="1192" spans="2:4" x14ac:dyDescent="0.25">
      <c r="B1192">
        <v>592</v>
      </c>
      <c r="C1192">
        <v>3</v>
      </c>
      <c r="D1192" t="s">
        <v>1287</v>
      </c>
    </row>
    <row r="1193" spans="2:4" x14ac:dyDescent="0.25">
      <c r="B1193">
        <v>5920</v>
      </c>
      <c r="C1193">
        <v>4</v>
      </c>
      <c r="D1193" t="s">
        <v>1287</v>
      </c>
    </row>
    <row r="1194" spans="2:4" x14ac:dyDescent="0.25">
      <c r="B1194">
        <v>59200</v>
      </c>
      <c r="C1194">
        <v>5</v>
      </c>
      <c r="D1194" t="s">
        <v>1287</v>
      </c>
    </row>
    <row r="1195" spans="2:4" x14ac:dyDescent="0.25">
      <c r="B1195">
        <v>60</v>
      </c>
      <c r="C1195">
        <v>2</v>
      </c>
      <c r="D1195" t="s">
        <v>640</v>
      </c>
    </row>
    <row r="1196" spans="2:4" x14ac:dyDescent="0.25">
      <c r="B1196">
        <v>601</v>
      </c>
      <c r="C1196">
        <v>3</v>
      </c>
      <c r="D1196" t="s">
        <v>1288</v>
      </c>
    </row>
    <row r="1197" spans="2:4" x14ac:dyDescent="0.25">
      <c r="B1197">
        <v>6010</v>
      </c>
      <c r="C1197">
        <v>4</v>
      </c>
      <c r="D1197" t="s">
        <v>1289</v>
      </c>
    </row>
    <row r="1198" spans="2:4" x14ac:dyDescent="0.25">
      <c r="B1198">
        <v>60100</v>
      </c>
      <c r="C1198">
        <v>5</v>
      </c>
      <c r="D1198" t="s">
        <v>1289</v>
      </c>
    </row>
    <row r="1199" spans="2:4" x14ac:dyDescent="0.25">
      <c r="B1199">
        <v>602</v>
      </c>
      <c r="C1199">
        <v>3</v>
      </c>
      <c r="D1199" t="s">
        <v>1290</v>
      </c>
    </row>
    <row r="1200" spans="2:4" x14ac:dyDescent="0.25">
      <c r="B1200">
        <v>6020</v>
      </c>
      <c r="C1200">
        <v>4</v>
      </c>
      <c r="D1200" t="s">
        <v>1291</v>
      </c>
    </row>
    <row r="1201" spans="2:4" x14ac:dyDescent="0.25">
      <c r="B1201">
        <v>60200</v>
      </c>
      <c r="C1201">
        <v>5</v>
      </c>
      <c r="D1201" t="s">
        <v>1291</v>
      </c>
    </row>
    <row r="1202" spans="2:4" x14ac:dyDescent="0.25">
      <c r="B1202">
        <v>61</v>
      </c>
      <c r="C1202">
        <v>2</v>
      </c>
      <c r="D1202" t="s">
        <v>641</v>
      </c>
    </row>
    <row r="1203" spans="2:4" x14ac:dyDescent="0.25">
      <c r="B1203">
        <v>611</v>
      </c>
      <c r="C1203">
        <v>3</v>
      </c>
      <c r="D1203" t="s">
        <v>1292</v>
      </c>
    </row>
    <row r="1204" spans="2:4" x14ac:dyDescent="0.25">
      <c r="B1204">
        <v>6110</v>
      </c>
      <c r="C1204">
        <v>4</v>
      </c>
      <c r="D1204" t="s">
        <v>1292</v>
      </c>
    </row>
    <row r="1205" spans="2:4" x14ac:dyDescent="0.25">
      <c r="B1205">
        <v>61100</v>
      </c>
      <c r="C1205">
        <v>5</v>
      </c>
      <c r="D1205" t="s">
        <v>1292</v>
      </c>
    </row>
    <row r="1206" spans="2:4" x14ac:dyDescent="0.25">
      <c r="B1206">
        <v>612</v>
      </c>
      <c r="C1206">
        <v>3</v>
      </c>
      <c r="D1206" t="s">
        <v>1293</v>
      </c>
    </row>
    <row r="1207" spans="2:4" x14ac:dyDescent="0.25">
      <c r="B1207">
        <v>6120</v>
      </c>
      <c r="C1207">
        <v>4</v>
      </c>
      <c r="D1207" t="s">
        <v>1293</v>
      </c>
    </row>
    <row r="1208" spans="2:4" x14ac:dyDescent="0.25">
      <c r="B1208">
        <v>61200</v>
      </c>
      <c r="C1208">
        <v>5</v>
      </c>
      <c r="D1208" t="s">
        <v>1293</v>
      </c>
    </row>
    <row r="1209" spans="2:4" x14ac:dyDescent="0.25">
      <c r="B1209">
        <v>613</v>
      </c>
      <c r="C1209">
        <v>3</v>
      </c>
      <c r="D1209" t="s">
        <v>1294</v>
      </c>
    </row>
    <row r="1210" spans="2:4" x14ac:dyDescent="0.25">
      <c r="B1210">
        <v>6130</v>
      </c>
      <c r="C1210">
        <v>4</v>
      </c>
      <c r="D1210" t="s">
        <v>1294</v>
      </c>
    </row>
    <row r="1211" spans="2:4" x14ac:dyDescent="0.25">
      <c r="B1211">
        <v>61300</v>
      </c>
      <c r="C1211">
        <v>5</v>
      </c>
      <c r="D1211" t="s">
        <v>1294</v>
      </c>
    </row>
    <row r="1212" spans="2:4" x14ac:dyDescent="0.25">
      <c r="B1212">
        <v>619</v>
      </c>
      <c r="C1212">
        <v>3</v>
      </c>
      <c r="D1212" t="s">
        <v>1295</v>
      </c>
    </row>
    <row r="1213" spans="2:4" x14ac:dyDescent="0.25">
      <c r="B1213">
        <v>6190</v>
      </c>
      <c r="C1213">
        <v>4</v>
      </c>
      <c r="D1213" t="s">
        <v>1295</v>
      </c>
    </row>
    <row r="1214" spans="2:4" x14ac:dyDescent="0.25">
      <c r="B1214">
        <v>61900</v>
      </c>
      <c r="C1214">
        <v>5</v>
      </c>
      <c r="D1214" t="s">
        <v>1295</v>
      </c>
    </row>
    <row r="1215" spans="2:4" x14ac:dyDescent="0.25">
      <c r="B1215">
        <v>62</v>
      </c>
      <c r="C1215">
        <v>2</v>
      </c>
      <c r="D1215" t="s">
        <v>642</v>
      </c>
    </row>
    <row r="1216" spans="2:4" x14ac:dyDescent="0.25">
      <c r="B1216">
        <v>620</v>
      </c>
      <c r="C1216">
        <v>3</v>
      </c>
      <c r="D1216" t="s">
        <v>642</v>
      </c>
    </row>
    <row r="1217" spans="2:4" x14ac:dyDescent="0.25">
      <c r="B1217">
        <v>6201</v>
      </c>
      <c r="C1217">
        <v>4</v>
      </c>
      <c r="D1217" t="s">
        <v>1296</v>
      </c>
    </row>
    <row r="1218" spans="2:4" x14ac:dyDescent="0.25">
      <c r="B1218">
        <v>62010</v>
      </c>
      <c r="C1218">
        <v>5</v>
      </c>
      <c r="D1218" t="s">
        <v>1296</v>
      </c>
    </row>
    <row r="1219" spans="2:4" x14ac:dyDescent="0.25">
      <c r="B1219">
        <v>6202</v>
      </c>
      <c r="C1219">
        <v>4</v>
      </c>
      <c r="D1219" t="s">
        <v>1297</v>
      </c>
    </row>
    <row r="1220" spans="2:4" x14ac:dyDescent="0.25">
      <c r="B1220">
        <v>62020</v>
      </c>
      <c r="C1220">
        <v>5</v>
      </c>
      <c r="D1220" t="s">
        <v>1297</v>
      </c>
    </row>
    <row r="1221" spans="2:4" x14ac:dyDescent="0.25">
      <c r="B1221">
        <v>6203</v>
      </c>
      <c r="C1221">
        <v>4</v>
      </c>
      <c r="D1221" t="s">
        <v>1298</v>
      </c>
    </row>
    <row r="1222" spans="2:4" x14ac:dyDescent="0.25">
      <c r="B1222">
        <v>62030</v>
      </c>
      <c r="C1222">
        <v>5</v>
      </c>
      <c r="D1222" t="s">
        <v>1298</v>
      </c>
    </row>
    <row r="1223" spans="2:4" x14ac:dyDescent="0.25">
      <c r="B1223">
        <v>6209</v>
      </c>
      <c r="C1223">
        <v>4</v>
      </c>
      <c r="D1223" t="s">
        <v>1299</v>
      </c>
    </row>
    <row r="1224" spans="2:4" x14ac:dyDescent="0.25">
      <c r="B1224">
        <v>62090</v>
      </c>
      <c r="C1224">
        <v>5</v>
      </c>
      <c r="D1224" t="s">
        <v>1299</v>
      </c>
    </row>
    <row r="1225" spans="2:4" x14ac:dyDescent="0.25">
      <c r="B1225">
        <v>63</v>
      </c>
      <c r="C1225">
        <v>2</v>
      </c>
      <c r="D1225" t="s">
        <v>643</v>
      </c>
    </row>
    <row r="1226" spans="2:4" x14ac:dyDescent="0.25">
      <c r="B1226">
        <v>631</v>
      </c>
      <c r="C1226">
        <v>3</v>
      </c>
      <c r="D1226" t="s">
        <v>1300</v>
      </c>
    </row>
    <row r="1227" spans="2:4" x14ac:dyDescent="0.25">
      <c r="B1227">
        <v>6311</v>
      </c>
      <c r="C1227">
        <v>4</v>
      </c>
      <c r="D1227" t="s">
        <v>1301</v>
      </c>
    </row>
    <row r="1228" spans="2:4" x14ac:dyDescent="0.25">
      <c r="B1228">
        <v>63110</v>
      </c>
      <c r="C1228">
        <v>5</v>
      </c>
      <c r="D1228" t="s">
        <v>1301</v>
      </c>
    </row>
    <row r="1229" spans="2:4" x14ac:dyDescent="0.25">
      <c r="B1229">
        <v>6312</v>
      </c>
      <c r="C1229">
        <v>4</v>
      </c>
      <c r="D1229" t="s">
        <v>1302</v>
      </c>
    </row>
    <row r="1230" spans="2:4" x14ac:dyDescent="0.25">
      <c r="B1230">
        <v>63120</v>
      </c>
      <c r="C1230">
        <v>5</v>
      </c>
      <c r="D1230" t="s">
        <v>1302</v>
      </c>
    </row>
    <row r="1231" spans="2:4" x14ac:dyDescent="0.25">
      <c r="B1231">
        <v>639</v>
      </c>
      <c r="C1231">
        <v>3</v>
      </c>
      <c r="D1231" t="s">
        <v>1303</v>
      </c>
    </row>
    <row r="1232" spans="2:4" x14ac:dyDescent="0.25">
      <c r="B1232">
        <v>6391</v>
      </c>
      <c r="C1232">
        <v>4</v>
      </c>
      <c r="D1232" t="s">
        <v>1304</v>
      </c>
    </row>
    <row r="1233" spans="2:4" x14ac:dyDescent="0.25">
      <c r="B1233">
        <v>63910</v>
      </c>
      <c r="C1233">
        <v>5</v>
      </c>
      <c r="D1233" t="s">
        <v>1304</v>
      </c>
    </row>
    <row r="1234" spans="2:4" x14ac:dyDescent="0.25">
      <c r="B1234">
        <v>6399</v>
      </c>
      <c r="C1234">
        <v>4</v>
      </c>
      <c r="D1234" t="s">
        <v>1305</v>
      </c>
    </row>
    <row r="1235" spans="2:4" x14ac:dyDescent="0.25">
      <c r="B1235">
        <v>63990</v>
      </c>
      <c r="C1235">
        <v>5</v>
      </c>
      <c r="D1235" t="s">
        <v>1305</v>
      </c>
    </row>
    <row r="1236" spans="2:4" x14ac:dyDescent="0.25">
      <c r="B1236">
        <v>64</v>
      </c>
      <c r="C1236">
        <v>2</v>
      </c>
      <c r="D1236" t="s">
        <v>644</v>
      </c>
    </row>
    <row r="1237" spans="2:4" x14ac:dyDescent="0.25">
      <c r="B1237">
        <v>641</v>
      </c>
      <c r="C1237">
        <v>3</v>
      </c>
      <c r="D1237" t="s">
        <v>1306</v>
      </c>
    </row>
    <row r="1238" spans="2:4" x14ac:dyDescent="0.25">
      <c r="B1238">
        <v>6411</v>
      </c>
      <c r="C1238">
        <v>4</v>
      </c>
      <c r="D1238" t="s">
        <v>1307</v>
      </c>
    </row>
    <row r="1239" spans="2:4" x14ac:dyDescent="0.25">
      <c r="B1239">
        <v>64110</v>
      </c>
      <c r="C1239">
        <v>5</v>
      </c>
      <c r="D1239" t="s">
        <v>1307</v>
      </c>
    </row>
    <row r="1240" spans="2:4" x14ac:dyDescent="0.25">
      <c r="B1240">
        <v>6419</v>
      </c>
      <c r="C1240">
        <v>4</v>
      </c>
      <c r="D1240" t="s">
        <v>1308</v>
      </c>
    </row>
    <row r="1241" spans="2:4" x14ac:dyDescent="0.25">
      <c r="B1241">
        <v>64190</v>
      </c>
      <c r="C1241">
        <v>5</v>
      </c>
      <c r="D1241" t="s">
        <v>1308</v>
      </c>
    </row>
    <row r="1242" spans="2:4" x14ac:dyDescent="0.25">
      <c r="B1242">
        <v>642</v>
      </c>
      <c r="C1242">
        <v>3</v>
      </c>
      <c r="D1242" t="s">
        <v>1309</v>
      </c>
    </row>
    <row r="1243" spans="2:4" x14ac:dyDescent="0.25">
      <c r="B1243">
        <v>6420</v>
      </c>
      <c r="C1243">
        <v>4</v>
      </c>
      <c r="D1243" t="s">
        <v>1309</v>
      </c>
    </row>
    <row r="1244" spans="2:4" x14ac:dyDescent="0.25">
      <c r="B1244">
        <v>64200</v>
      </c>
      <c r="C1244">
        <v>5</v>
      </c>
      <c r="D1244" t="s">
        <v>1309</v>
      </c>
    </row>
    <row r="1245" spans="2:4" x14ac:dyDescent="0.25">
      <c r="B1245">
        <v>643</v>
      </c>
      <c r="C1245">
        <v>3</v>
      </c>
      <c r="D1245" t="s">
        <v>1310</v>
      </c>
    </row>
    <row r="1246" spans="2:4" x14ac:dyDescent="0.25">
      <c r="B1246">
        <v>6430</v>
      </c>
      <c r="C1246">
        <v>4</v>
      </c>
      <c r="D1246" t="s">
        <v>1310</v>
      </c>
    </row>
    <row r="1247" spans="2:4" x14ac:dyDescent="0.25">
      <c r="B1247">
        <v>64300</v>
      </c>
      <c r="C1247">
        <v>5</v>
      </c>
      <c r="D1247" t="s">
        <v>1310</v>
      </c>
    </row>
    <row r="1248" spans="2:4" x14ac:dyDescent="0.25">
      <c r="B1248">
        <v>649</v>
      </c>
      <c r="C1248">
        <v>3</v>
      </c>
      <c r="D1248" t="s">
        <v>1311</v>
      </c>
    </row>
    <row r="1249" spans="2:4" x14ac:dyDescent="0.25">
      <c r="B1249">
        <v>6491</v>
      </c>
      <c r="C1249">
        <v>4</v>
      </c>
      <c r="D1249" t="s">
        <v>1312</v>
      </c>
    </row>
    <row r="1250" spans="2:4" x14ac:dyDescent="0.25">
      <c r="B1250">
        <v>64910</v>
      </c>
      <c r="C1250">
        <v>5</v>
      </c>
      <c r="D1250" t="s">
        <v>1312</v>
      </c>
    </row>
    <row r="1251" spans="2:4" x14ac:dyDescent="0.25">
      <c r="B1251">
        <v>6492</v>
      </c>
      <c r="C1251">
        <v>4</v>
      </c>
      <c r="D1251" t="s">
        <v>1313</v>
      </c>
    </row>
    <row r="1252" spans="2:4" x14ac:dyDescent="0.25">
      <c r="B1252">
        <v>64920</v>
      </c>
      <c r="C1252">
        <v>5</v>
      </c>
      <c r="D1252" t="s">
        <v>1313</v>
      </c>
    </row>
    <row r="1253" spans="2:4" x14ac:dyDescent="0.25">
      <c r="B1253">
        <v>6499</v>
      </c>
      <c r="C1253">
        <v>4</v>
      </c>
      <c r="D1253" t="s">
        <v>1314</v>
      </c>
    </row>
    <row r="1254" spans="2:4" x14ac:dyDescent="0.25">
      <c r="B1254">
        <v>64990</v>
      </c>
      <c r="C1254">
        <v>5</v>
      </c>
      <c r="D1254" t="s">
        <v>1315</v>
      </c>
    </row>
    <row r="1255" spans="2:4" x14ac:dyDescent="0.25">
      <c r="B1255">
        <v>65</v>
      </c>
      <c r="C1255">
        <v>2</v>
      </c>
      <c r="D1255" t="s">
        <v>645</v>
      </c>
    </row>
    <row r="1256" spans="2:4" x14ac:dyDescent="0.25">
      <c r="B1256">
        <v>651</v>
      </c>
      <c r="C1256">
        <v>3</v>
      </c>
      <c r="D1256" t="s">
        <v>1316</v>
      </c>
    </row>
    <row r="1257" spans="2:4" x14ac:dyDescent="0.25">
      <c r="B1257">
        <v>6511</v>
      </c>
      <c r="C1257">
        <v>4</v>
      </c>
      <c r="D1257" t="s">
        <v>1317</v>
      </c>
    </row>
    <row r="1258" spans="2:4" x14ac:dyDescent="0.25">
      <c r="B1258">
        <v>65110</v>
      </c>
      <c r="C1258">
        <v>5</v>
      </c>
      <c r="D1258" t="s">
        <v>1317</v>
      </c>
    </row>
    <row r="1259" spans="2:4" x14ac:dyDescent="0.25">
      <c r="B1259">
        <v>6512</v>
      </c>
      <c r="C1259">
        <v>4</v>
      </c>
      <c r="D1259" t="s">
        <v>1318</v>
      </c>
    </row>
    <row r="1260" spans="2:4" x14ac:dyDescent="0.25">
      <c r="B1260">
        <v>65120</v>
      </c>
      <c r="C1260">
        <v>5</v>
      </c>
      <c r="D1260" t="s">
        <v>1318</v>
      </c>
    </row>
    <row r="1261" spans="2:4" x14ac:dyDescent="0.25">
      <c r="B1261">
        <v>652</v>
      </c>
      <c r="C1261">
        <v>3</v>
      </c>
      <c r="D1261" t="s">
        <v>1319</v>
      </c>
    </row>
    <row r="1262" spans="2:4" x14ac:dyDescent="0.25">
      <c r="B1262">
        <v>6520</v>
      </c>
      <c r="C1262">
        <v>4</v>
      </c>
      <c r="D1262" t="s">
        <v>1319</v>
      </c>
    </row>
    <row r="1263" spans="2:4" x14ac:dyDescent="0.25">
      <c r="B1263">
        <v>65200</v>
      </c>
      <c r="C1263">
        <v>5</v>
      </c>
      <c r="D1263" t="s">
        <v>1319</v>
      </c>
    </row>
    <row r="1264" spans="2:4" x14ac:dyDescent="0.25">
      <c r="B1264">
        <v>653</v>
      </c>
      <c r="C1264">
        <v>3</v>
      </c>
      <c r="D1264" t="s">
        <v>1320</v>
      </c>
    </row>
    <row r="1265" spans="2:4" x14ac:dyDescent="0.25">
      <c r="B1265">
        <v>6530</v>
      </c>
      <c r="C1265">
        <v>4</v>
      </c>
      <c r="D1265" t="s">
        <v>1320</v>
      </c>
    </row>
    <row r="1266" spans="2:4" x14ac:dyDescent="0.25">
      <c r="B1266">
        <v>65300</v>
      </c>
      <c r="C1266">
        <v>5</v>
      </c>
      <c r="D1266" t="s">
        <v>1320</v>
      </c>
    </row>
    <row r="1267" spans="2:4" x14ac:dyDescent="0.25">
      <c r="B1267">
        <v>66</v>
      </c>
      <c r="C1267">
        <v>2</v>
      </c>
      <c r="D1267" t="s">
        <v>646</v>
      </c>
    </row>
    <row r="1268" spans="2:4" x14ac:dyDescent="0.25">
      <c r="B1268">
        <v>661</v>
      </c>
      <c r="C1268">
        <v>3</v>
      </c>
      <c r="D1268" t="s">
        <v>1321</v>
      </c>
    </row>
    <row r="1269" spans="2:4" x14ac:dyDescent="0.25">
      <c r="B1269">
        <v>6611</v>
      </c>
      <c r="C1269">
        <v>4</v>
      </c>
      <c r="D1269" t="s">
        <v>1322</v>
      </c>
    </row>
    <row r="1270" spans="2:4" x14ac:dyDescent="0.25">
      <c r="B1270">
        <v>66110</v>
      </c>
      <c r="C1270">
        <v>5</v>
      </c>
      <c r="D1270" t="s">
        <v>1322</v>
      </c>
    </row>
    <row r="1271" spans="2:4" x14ac:dyDescent="0.25">
      <c r="B1271">
        <v>6612</v>
      </c>
      <c r="C1271">
        <v>4</v>
      </c>
      <c r="D1271" t="s">
        <v>1323</v>
      </c>
    </row>
    <row r="1272" spans="2:4" x14ac:dyDescent="0.25">
      <c r="B1272">
        <v>66120</v>
      </c>
      <c r="C1272">
        <v>5</v>
      </c>
      <c r="D1272" t="s">
        <v>1323</v>
      </c>
    </row>
    <row r="1273" spans="2:4" x14ac:dyDescent="0.25">
      <c r="B1273">
        <v>6619</v>
      </c>
      <c r="C1273">
        <v>4</v>
      </c>
      <c r="D1273" t="s">
        <v>1324</v>
      </c>
    </row>
    <row r="1274" spans="2:4" x14ac:dyDescent="0.25">
      <c r="B1274">
        <v>66190</v>
      </c>
      <c r="C1274">
        <v>5</v>
      </c>
      <c r="D1274" t="s">
        <v>1324</v>
      </c>
    </row>
    <row r="1275" spans="2:4" x14ac:dyDescent="0.25">
      <c r="B1275">
        <v>662</v>
      </c>
      <c r="C1275">
        <v>3</v>
      </c>
      <c r="D1275" t="s">
        <v>1325</v>
      </c>
    </row>
    <row r="1276" spans="2:4" x14ac:dyDescent="0.25">
      <c r="B1276">
        <v>6621</v>
      </c>
      <c r="C1276">
        <v>4</v>
      </c>
      <c r="D1276" t="s">
        <v>1326</v>
      </c>
    </row>
    <row r="1277" spans="2:4" x14ac:dyDescent="0.25">
      <c r="B1277">
        <v>66210</v>
      </c>
      <c r="C1277">
        <v>5</v>
      </c>
      <c r="D1277" t="s">
        <v>1326</v>
      </c>
    </row>
    <row r="1278" spans="2:4" x14ac:dyDescent="0.25">
      <c r="B1278">
        <v>6622</v>
      </c>
      <c r="C1278">
        <v>4</v>
      </c>
      <c r="D1278" t="s">
        <v>1327</v>
      </c>
    </row>
    <row r="1279" spans="2:4" x14ac:dyDescent="0.25">
      <c r="B1279">
        <v>66220</v>
      </c>
      <c r="C1279">
        <v>5</v>
      </c>
      <c r="D1279" t="s">
        <v>1327</v>
      </c>
    </row>
    <row r="1280" spans="2:4" x14ac:dyDescent="0.25">
      <c r="B1280">
        <v>6629</v>
      </c>
      <c r="C1280">
        <v>4</v>
      </c>
      <c r="D1280" t="s">
        <v>1328</v>
      </c>
    </row>
    <row r="1281" spans="2:4" x14ac:dyDescent="0.25">
      <c r="B1281">
        <v>66290</v>
      </c>
      <c r="C1281">
        <v>5</v>
      </c>
      <c r="D1281" t="s">
        <v>1328</v>
      </c>
    </row>
    <row r="1282" spans="2:4" x14ac:dyDescent="0.25">
      <c r="B1282">
        <v>663</v>
      </c>
      <c r="C1282">
        <v>3</v>
      </c>
      <c r="D1282" t="s">
        <v>1329</v>
      </c>
    </row>
    <row r="1283" spans="2:4" x14ac:dyDescent="0.25">
      <c r="B1283">
        <v>6630</v>
      </c>
      <c r="C1283">
        <v>4</v>
      </c>
      <c r="D1283" t="s">
        <v>1329</v>
      </c>
    </row>
    <row r="1284" spans="2:4" x14ac:dyDescent="0.25">
      <c r="B1284">
        <v>66300</v>
      </c>
      <c r="C1284">
        <v>5</v>
      </c>
      <c r="D1284" t="s">
        <v>1329</v>
      </c>
    </row>
    <row r="1285" spans="2:4" x14ac:dyDescent="0.25">
      <c r="B1285">
        <v>68</v>
      </c>
      <c r="C1285">
        <v>2</v>
      </c>
      <c r="D1285" t="s">
        <v>647</v>
      </c>
    </row>
    <row r="1286" spans="2:4" x14ac:dyDescent="0.25">
      <c r="B1286">
        <v>681</v>
      </c>
      <c r="C1286">
        <v>3</v>
      </c>
      <c r="D1286" t="s">
        <v>1330</v>
      </c>
    </row>
    <row r="1287" spans="2:4" x14ac:dyDescent="0.25">
      <c r="B1287">
        <v>6810</v>
      </c>
      <c r="C1287">
        <v>4</v>
      </c>
      <c r="D1287" t="s">
        <v>1330</v>
      </c>
    </row>
    <row r="1288" spans="2:4" x14ac:dyDescent="0.25">
      <c r="B1288">
        <v>68100</v>
      </c>
      <c r="C1288">
        <v>5</v>
      </c>
      <c r="D1288" t="s">
        <v>1330</v>
      </c>
    </row>
    <row r="1289" spans="2:4" x14ac:dyDescent="0.25">
      <c r="B1289">
        <v>682</v>
      </c>
      <c r="C1289">
        <v>3</v>
      </c>
      <c r="D1289" t="s">
        <v>1331</v>
      </c>
    </row>
    <row r="1290" spans="2:4" x14ac:dyDescent="0.25">
      <c r="B1290">
        <v>6820</v>
      </c>
      <c r="C1290">
        <v>4</v>
      </c>
      <c r="D1290" t="s">
        <v>1331</v>
      </c>
    </row>
    <row r="1291" spans="2:4" x14ac:dyDescent="0.25">
      <c r="B1291">
        <v>68201</v>
      </c>
      <c r="C1291">
        <v>5</v>
      </c>
      <c r="D1291" t="s">
        <v>1332</v>
      </c>
    </row>
    <row r="1292" spans="2:4" x14ac:dyDescent="0.25">
      <c r="B1292">
        <v>68202</v>
      </c>
      <c r="C1292">
        <v>5</v>
      </c>
      <c r="D1292" t="s">
        <v>1333</v>
      </c>
    </row>
    <row r="1293" spans="2:4" x14ac:dyDescent="0.25">
      <c r="B1293">
        <v>68203</v>
      </c>
      <c r="C1293">
        <v>5</v>
      </c>
      <c r="D1293" t="s">
        <v>1334</v>
      </c>
    </row>
    <row r="1294" spans="2:4" x14ac:dyDescent="0.25">
      <c r="B1294">
        <v>683</v>
      </c>
      <c r="C1294">
        <v>3</v>
      </c>
      <c r="D1294" t="s">
        <v>1335</v>
      </c>
    </row>
    <row r="1295" spans="2:4" x14ac:dyDescent="0.25">
      <c r="B1295">
        <v>6831</v>
      </c>
      <c r="C1295">
        <v>4</v>
      </c>
      <c r="D1295" t="s">
        <v>1336</v>
      </c>
    </row>
    <row r="1296" spans="2:4" x14ac:dyDescent="0.25">
      <c r="B1296">
        <v>68310</v>
      </c>
      <c r="C1296">
        <v>5</v>
      </c>
      <c r="D1296" t="s">
        <v>1336</v>
      </c>
    </row>
    <row r="1297" spans="2:4" x14ac:dyDescent="0.25">
      <c r="B1297">
        <v>6832</v>
      </c>
      <c r="C1297">
        <v>4</v>
      </c>
      <c r="D1297" t="s">
        <v>1337</v>
      </c>
    </row>
    <row r="1298" spans="2:4" x14ac:dyDescent="0.25">
      <c r="B1298">
        <v>68320</v>
      </c>
      <c r="C1298">
        <v>5</v>
      </c>
      <c r="D1298" t="s">
        <v>1337</v>
      </c>
    </row>
    <row r="1299" spans="2:4" x14ac:dyDescent="0.25">
      <c r="B1299">
        <v>69</v>
      </c>
      <c r="C1299">
        <v>2</v>
      </c>
      <c r="D1299" t="s">
        <v>648</v>
      </c>
    </row>
    <row r="1300" spans="2:4" x14ac:dyDescent="0.25">
      <c r="B1300">
        <v>691</v>
      </c>
      <c r="C1300">
        <v>3</v>
      </c>
      <c r="D1300" t="s">
        <v>1338</v>
      </c>
    </row>
    <row r="1301" spans="2:4" x14ac:dyDescent="0.25">
      <c r="B1301">
        <v>6910</v>
      </c>
      <c r="C1301">
        <v>4</v>
      </c>
      <c r="D1301" t="s">
        <v>1338</v>
      </c>
    </row>
    <row r="1302" spans="2:4" x14ac:dyDescent="0.25">
      <c r="B1302">
        <v>69100</v>
      </c>
      <c r="C1302">
        <v>5</v>
      </c>
      <c r="D1302" t="s">
        <v>1338</v>
      </c>
    </row>
    <row r="1303" spans="2:4" x14ac:dyDescent="0.25">
      <c r="B1303">
        <v>692</v>
      </c>
      <c r="C1303">
        <v>3</v>
      </c>
      <c r="D1303" t="s">
        <v>1339</v>
      </c>
    </row>
    <row r="1304" spans="2:4" x14ac:dyDescent="0.25">
      <c r="B1304">
        <v>6920</v>
      </c>
      <c r="C1304">
        <v>4</v>
      </c>
      <c r="D1304" t="s">
        <v>1339</v>
      </c>
    </row>
    <row r="1305" spans="2:4" x14ac:dyDescent="0.25">
      <c r="B1305">
        <v>69200</v>
      </c>
      <c r="C1305">
        <v>5</v>
      </c>
      <c r="D1305" t="s">
        <v>1339</v>
      </c>
    </row>
    <row r="1306" spans="2:4" x14ac:dyDescent="0.25">
      <c r="B1306">
        <v>70</v>
      </c>
      <c r="C1306">
        <v>2</v>
      </c>
      <c r="D1306" t="s">
        <v>649</v>
      </c>
    </row>
    <row r="1307" spans="2:4" x14ac:dyDescent="0.25">
      <c r="B1307">
        <v>701</v>
      </c>
      <c r="C1307">
        <v>3</v>
      </c>
      <c r="D1307" t="s">
        <v>1340</v>
      </c>
    </row>
    <row r="1308" spans="2:4" x14ac:dyDescent="0.25">
      <c r="B1308">
        <v>7010</v>
      </c>
      <c r="C1308">
        <v>4</v>
      </c>
      <c r="D1308" t="s">
        <v>1340</v>
      </c>
    </row>
    <row r="1309" spans="2:4" x14ac:dyDescent="0.25">
      <c r="B1309">
        <v>70100</v>
      </c>
      <c r="C1309">
        <v>5</v>
      </c>
      <c r="D1309" t="s">
        <v>1340</v>
      </c>
    </row>
    <row r="1310" spans="2:4" x14ac:dyDescent="0.25">
      <c r="B1310">
        <v>702</v>
      </c>
      <c r="C1310">
        <v>3</v>
      </c>
      <c r="D1310" t="s">
        <v>1341</v>
      </c>
    </row>
    <row r="1311" spans="2:4" x14ac:dyDescent="0.25">
      <c r="B1311">
        <v>7021</v>
      </c>
      <c r="C1311">
        <v>4</v>
      </c>
      <c r="D1311" t="s">
        <v>1342</v>
      </c>
    </row>
    <row r="1312" spans="2:4" x14ac:dyDescent="0.25">
      <c r="B1312">
        <v>70210</v>
      </c>
      <c r="C1312">
        <v>5</v>
      </c>
      <c r="D1312" t="s">
        <v>1342</v>
      </c>
    </row>
    <row r="1313" spans="2:4" x14ac:dyDescent="0.25">
      <c r="B1313">
        <v>7022</v>
      </c>
      <c r="C1313">
        <v>4</v>
      </c>
      <c r="D1313" t="s">
        <v>1343</v>
      </c>
    </row>
    <row r="1314" spans="2:4" x14ac:dyDescent="0.25">
      <c r="B1314">
        <v>70220</v>
      </c>
      <c r="C1314">
        <v>5</v>
      </c>
      <c r="D1314" t="s">
        <v>1343</v>
      </c>
    </row>
    <row r="1315" spans="2:4" x14ac:dyDescent="0.25">
      <c r="B1315">
        <v>71</v>
      </c>
      <c r="C1315">
        <v>2</v>
      </c>
      <c r="D1315" t="s">
        <v>650</v>
      </c>
    </row>
    <row r="1316" spans="2:4" x14ac:dyDescent="0.25">
      <c r="B1316">
        <v>711</v>
      </c>
      <c r="C1316">
        <v>3</v>
      </c>
      <c r="D1316" t="s">
        <v>1344</v>
      </c>
    </row>
    <row r="1317" spans="2:4" x14ac:dyDescent="0.25">
      <c r="B1317">
        <v>7111</v>
      </c>
      <c r="C1317">
        <v>4</v>
      </c>
      <c r="D1317" t="s">
        <v>1345</v>
      </c>
    </row>
    <row r="1318" spans="2:4" x14ac:dyDescent="0.25">
      <c r="B1318">
        <v>71110</v>
      </c>
      <c r="C1318">
        <v>5</v>
      </c>
      <c r="D1318" t="s">
        <v>1345</v>
      </c>
    </row>
    <row r="1319" spans="2:4" x14ac:dyDescent="0.25">
      <c r="B1319">
        <v>7112</v>
      </c>
      <c r="C1319">
        <v>4</v>
      </c>
      <c r="D1319" t="s">
        <v>1346</v>
      </c>
    </row>
    <row r="1320" spans="2:4" x14ac:dyDescent="0.25">
      <c r="B1320">
        <v>71121</v>
      </c>
      <c r="C1320">
        <v>5</v>
      </c>
      <c r="D1320" t="s">
        <v>1347</v>
      </c>
    </row>
    <row r="1321" spans="2:4" x14ac:dyDescent="0.25">
      <c r="B1321">
        <v>71122</v>
      </c>
      <c r="C1321">
        <v>5</v>
      </c>
      <c r="D1321" t="s">
        <v>1348</v>
      </c>
    </row>
    <row r="1322" spans="2:4" x14ac:dyDescent="0.25">
      <c r="B1322">
        <v>712</v>
      </c>
      <c r="C1322">
        <v>3</v>
      </c>
      <c r="D1322" t="s">
        <v>1349</v>
      </c>
    </row>
    <row r="1323" spans="2:4" x14ac:dyDescent="0.25">
      <c r="B1323">
        <v>7120</v>
      </c>
      <c r="C1323">
        <v>4</v>
      </c>
      <c r="D1323" t="s">
        <v>1349</v>
      </c>
    </row>
    <row r="1324" spans="2:4" x14ac:dyDescent="0.25">
      <c r="B1324">
        <v>71200</v>
      </c>
      <c r="C1324">
        <v>5</v>
      </c>
      <c r="D1324" t="s">
        <v>1349</v>
      </c>
    </row>
    <row r="1325" spans="2:4" x14ac:dyDescent="0.25">
      <c r="B1325">
        <v>72</v>
      </c>
      <c r="C1325">
        <v>2</v>
      </c>
      <c r="D1325" t="s">
        <v>651</v>
      </c>
    </row>
    <row r="1326" spans="2:4" x14ac:dyDescent="0.25">
      <c r="B1326">
        <v>721</v>
      </c>
      <c r="C1326">
        <v>3</v>
      </c>
      <c r="D1326" t="s">
        <v>1350</v>
      </c>
    </row>
    <row r="1327" spans="2:4" x14ac:dyDescent="0.25">
      <c r="B1327">
        <v>7211</v>
      </c>
      <c r="C1327">
        <v>4</v>
      </c>
      <c r="D1327" t="s">
        <v>1351</v>
      </c>
    </row>
    <row r="1328" spans="2:4" x14ac:dyDescent="0.25">
      <c r="B1328">
        <v>72110</v>
      </c>
      <c r="C1328">
        <v>5</v>
      </c>
      <c r="D1328" t="s">
        <v>1351</v>
      </c>
    </row>
    <row r="1329" spans="2:4" x14ac:dyDescent="0.25">
      <c r="B1329">
        <v>7219</v>
      </c>
      <c r="C1329">
        <v>4</v>
      </c>
      <c r="D1329" t="s">
        <v>1352</v>
      </c>
    </row>
    <row r="1330" spans="2:4" x14ac:dyDescent="0.25">
      <c r="B1330">
        <v>72190</v>
      </c>
      <c r="C1330">
        <v>5</v>
      </c>
      <c r="D1330" t="s">
        <v>1352</v>
      </c>
    </row>
    <row r="1331" spans="2:4" x14ac:dyDescent="0.25">
      <c r="B1331">
        <v>722</v>
      </c>
      <c r="C1331">
        <v>3</v>
      </c>
      <c r="D1331" t="s">
        <v>1353</v>
      </c>
    </row>
    <row r="1332" spans="2:4" x14ac:dyDescent="0.25">
      <c r="B1332">
        <v>7220</v>
      </c>
      <c r="C1332">
        <v>4</v>
      </c>
      <c r="D1332" t="s">
        <v>1353</v>
      </c>
    </row>
    <row r="1333" spans="2:4" x14ac:dyDescent="0.25">
      <c r="B1333">
        <v>72200</v>
      </c>
      <c r="C1333">
        <v>5</v>
      </c>
      <c r="D1333" t="s">
        <v>1353</v>
      </c>
    </row>
    <row r="1334" spans="2:4" x14ac:dyDescent="0.25">
      <c r="B1334">
        <v>73</v>
      </c>
      <c r="C1334">
        <v>2</v>
      </c>
      <c r="D1334" t="s">
        <v>652</v>
      </c>
    </row>
    <row r="1335" spans="2:4" x14ac:dyDescent="0.25">
      <c r="B1335">
        <v>731</v>
      </c>
      <c r="C1335">
        <v>3</v>
      </c>
      <c r="D1335" t="s">
        <v>1354</v>
      </c>
    </row>
    <row r="1336" spans="2:4" x14ac:dyDescent="0.25">
      <c r="B1336">
        <v>7311</v>
      </c>
      <c r="C1336">
        <v>4</v>
      </c>
      <c r="D1336" t="s">
        <v>1355</v>
      </c>
    </row>
    <row r="1337" spans="2:4" x14ac:dyDescent="0.25">
      <c r="B1337">
        <v>73110</v>
      </c>
      <c r="C1337">
        <v>5</v>
      </c>
      <c r="D1337" t="s">
        <v>1355</v>
      </c>
    </row>
    <row r="1338" spans="2:4" x14ac:dyDescent="0.25">
      <c r="B1338">
        <v>7312</v>
      </c>
      <c r="C1338">
        <v>4</v>
      </c>
      <c r="D1338" t="s">
        <v>1356</v>
      </c>
    </row>
    <row r="1339" spans="2:4" x14ac:dyDescent="0.25">
      <c r="B1339">
        <v>73120</v>
      </c>
      <c r="C1339">
        <v>5</v>
      </c>
      <c r="D1339" t="s">
        <v>1356</v>
      </c>
    </row>
    <row r="1340" spans="2:4" x14ac:dyDescent="0.25">
      <c r="B1340">
        <v>732</v>
      </c>
      <c r="C1340">
        <v>3</v>
      </c>
      <c r="D1340" t="s">
        <v>1357</v>
      </c>
    </row>
    <row r="1341" spans="2:4" x14ac:dyDescent="0.25">
      <c r="B1341">
        <v>7320</v>
      </c>
      <c r="C1341">
        <v>4</v>
      </c>
      <c r="D1341" t="s">
        <v>1357</v>
      </c>
    </row>
    <row r="1342" spans="2:4" x14ac:dyDescent="0.25">
      <c r="B1342">
        <v>73200</v>
      </c>
      <c r="C1342">
        <v>5</v>
      </c>
      <c r="D1342" t="s">
        <v>1357</v>
      </c>
    </row>
    <row r="1343" spans="2:4" x14ac:dyDescent="0.25">
      <c r="B1343">
        <v>74</v>
      </c>
      <c r="C1343">
        <v>2</v>
      </c>
      <c r="D1343" t="s">
        <v>653</v>
      </c>
    </row>
    <row r="1344" spans="2:4" x14ac:dyDescent="0.25">
      <c r="B1344">
        <v>741</v>
      </c>
      <c r="C1344">
        <v>3</v>
      </c>
      <c r="D1344" t="s">
        <v>1358</v>
      </c>
    </row>
    <row r="1345" spans="2:4" x14ac:dyDescent="0.25">
      <c r="B1345">
        <v>7410</v>
      </c>
      <c r="C1345">
        <v>4</v>
      </c>
      <c r="D1345" t="s">
        <v>1358</v>
      </c>
    </row>
    <row r="1346" spans="2:4" x14ac:dyDescent="0.25">
      <c r="B1346">
        <v>74100</v>
      </c>
      <c r="C1346">
        <v>5</v>
      </c>
      <c r="D1346" t="s">
        <v>1358</v>
      </c>
    </row>
    <row r="1347" spans="2:4" x14ac:dyDescent="0.25">
      <c r="B1347">
        <v>742</v>
      </c>
      <c r="C1347">
        <v>3</v>
      </c>
      <c r="D1347" t="s">
        <v>1359</v>
      </c>
    </row>
    <row r="1348" spans="2:4" x14ac:dyDescent="0.25">
      <c r="B1348">
        <v>7420</v>
      </c>
      <c r="C1348">
        <v>4</v>
      </c>
      <c r="D1348" t="s">
        <v>1359</v>
      </c>
    </row>
    <row r="1349" spans="2:4" x14ac:dyDescent="0.25">
      <c r="B1349">
        <v>74200</v>
      </c>
      <c r="C1349">
        <v>5</v>
      </c>
      <c r="D1349" t="s">
        <v>1359</v>
      </c>
    </row>
    <row r="1350" spans="2:4" x14ac:dyDescent="0.25">
      <c r="B1350">
        <v>743</v>
      </c>
      <c r="C1350">
        <v>3</v>
      </c>
      <c r="D1350" t="s">
        <v>1360</v>
      </c>
    </row>
    <row r="1351" spans="2:4" x14ac:dyDescent="0.25">
      <c r="B1351">
        <v>7430</v>
      </c>
      <c r="C1351">
        <v>4</v>
      </c>
      <c r="D1351" t="s">
        <v>1360</v>
      </c>
    </row>
    <row r="1352" spans="2:4" x14ac:dyDescent="0.25">
      <c r="B1352">
        <v>74300</v>
      </c>
      <c r="C1352">
        <v>5</v>
      </c>
      <c r="D1352" t="s">
        <v>1360</v>
      </c>
    </row>
    <row r="1353" spans="2:4" x14ac:dyDescent="0.25">
      <c r="B1353">
        <v>749</v>
      </c>
      <c r="C1353">
        <v>3</v>
      </c>
      <c r="D1353" t="s">
        <v>1361</v>
      </c>
    </row>
    <row r="1354" spans="2:4" x14ac:dyDescent="0.25">
      <c r="B1354">
        <v>7490</v>
      </c>
      <c r="C1354">
        <v>4</v>
      </c>
      <c r="D1354" t="s">
        <v>1361</v>
      </c>
    </row>
    <row r="1355" spans="2:4" x14ac:dyDescent="0.25">
      <c r="B1355">
        <v>74900</v>
      </c>
      <c r="C1355">
        <v>5</v>
      </c>
      <c r="D1355" t="s">
        <v>1361</v>
      </c>
    </row>
    <row r="1356" spans="2:4" x14ac:dyDescent="0.25">
      <c r="B1356">
        <v>75</v>
      </c>
      <c r="C1356">
        <v>2</v>
      </c>
      <c r="D1356" t="s">
        <v>654</v>
      </c>
    </row>
    <row r="1357" spans="2:4" x14ac:dyDescent="0.25">
      <c r="B1357">
        <v>750</v>
      </c>
      <c r="C1357">
        <v>3</v>
      </c>
      <c r="D1357" t="s">
        <v>654</v>
      </c>
    </row>
    <row r="1358" spans="2:4" x14ac:dyDescent="0.25">
      <c r="B1358">
        <v>7500</v>
      </c>
      <c r="C1358">
        <v>4</v>
      </c>
      <c r="D1358" t="s">
        <v>654</v>
      </c>
    </row>
    <row r="1359" spans="2:4" x14ac:dyDescent="0.25">
      <c r="B1359">
        <v>75000</v>
      </c>
      <c r="C1359">
        <v>5</v>
      </c>
      <c r="D1359" t="s">
        <v>654</v>
      </c>
    </row>
    <row r="1360" spans="2:4" x14ac:dyDescent="0.25">
      <c r="B1360">
        <v>77</v>
      </c>
      <c r="C1360">
        <v>2</v>
      </c>
      <c r="D1360" t="s">
        <v>655</v>
      </c>
    </row>
    <row r="1361" spans="2:4" x14ac:dyDescent="0.25">
      <c r="B1361">
        <v>771</v>
      </c>
      <c r="C1361">
        <v>3</v>
      </c>
      <c r="D1361" t="s">
        <v>1362</v>
      </c>
    </row>
    <row r="1362" spans="2:4" x14ac:dyDescent="0.25">
      <c r="B1362">
        <v>7711</v>
      </c>
      <c r="C1362">
        <v>4</v>
      </c>
      <c r="D1362" t="s">
        <v>1363</v>
      </c>
    </row>
    <row r="1363" spans="2:4" x14ac:dyDescent="0.25">
      <c r="B1363">
        <v>77110</v>
      </c>
      <c r="C1363">
        <v>5</v>
      </c>
      <c r="D1363" t="s">
        <v>1363</v>
      </c>
    </row>
    <row r="1364" spans="2:4" x14ac:dyDescent="0.25">
      <c r="B1364">
        <v>7712</v>
      </c>
      <c r="C1364">
        <v>4</v>
      </c>
      <c r="D1364" t="s">
        <v>1364</v>
      </c>
    </row>
    <row r="1365" spans="2:4" x14ac:dyDescent="0.25">
      <c r="B1365">
        <v>77120</v>
      </c>
      <c r="C1365">
        <v>5</v>
      </c>
      <c r="D1365" t="s">
        <v>1364</v>
      </c>
    </row>
    <row r="1366" spans="2:4" x14ac:dyDescent="0.25">
      <c r="B1366">
        <v>772</v>
      </c>
      <c r="C1366">
        <v>3</v>
      </c>
      <c r="D1366" t="s">
        <v>1365</v>
      </c>
    </row>
    <row r="1367" spans="2:4" x14ac:dyDescent="0.25">
      <c r="B1367">
        <v>7721</v>
      </c>
      <c r="C1367">
        <v>4</v>
      </c>
      <c r="D1367" t="s">
        <v>1366</v>
      </c>
    </row>
    <row r="1368" spans="2:4" x14ac:dyDescent="0.25">
      <c r="B1368">
        <v>77210</v>
      </c>
      <c r="C1368">
        <v>5</v>
      </c>
      <c r="D1368" t="s">
        <v>1366</v>
      </c>
    </row>
    <row r="1369" spans="2:4" x14ac:dyDescent="0.25">
      <c r="B1369">
        <v>7722</v>
      </c>
      <c r="C1369">
        <v>4</v>
      </c>
      <c r="D1369" t="s">
        <v>1367</v>
      </c>
    </row>
    <row r="1370" spans="2:4" x14ac:dyDescent="0.25">
      <c r="B1370">
        <v>77220</v>
      </c>
      <c r="C1370">
        <v>5</v>
      </c>
      <c r="D1370" t="s">
        <v>1367</v>
      </c>
    </row>
    <row r="1371" spans="2:4" x14ac:dyDescent="0.25">
      <c r="B1371">
        <v>7729</v>
      </c>
      <c r="C1371">
        <v>4</v>
      </c>
      <c r="D1371" t="s">
        <v>1368</v>
      </c>
    </row>
    <row r="1372" spans="2:4" x14ac:dyDescent="0.25">
      <c r="B1372">
        <v>77290</v>
      </c>
      <c r="C1372">
        <v>5</v>
      </c>
      <c r="D1372" t="s">
        <v>1368</v>
      </c>
    </row>
    <row r="1373" spans="2:4" x14ac:dyDescent="0.25">
      <c r="B1373">
        <v>773</v>
      </c>
      <c r="C1373">
        <v>3</v>
      </c>
      <c r="D1373" t="s">
        <v>1369</v>
      </c>
    </row>
    <row r="1374" spans="2:4" x14ac:dyDescent="0.25">
      <c r="B1374">
        <v>7731</v>
      </c>
      <c r="C1374">
        <v>4</v>
      </c>
      <c r="D1374" t="s">
        <v>1370</v>
      </c>
    </row>
    <row r="1375" spans="2:4" x14ac:dyDescent="0.25">
      <c r="B1375">
        <v>77310</v>
      </c>
      <c r="C1375">
        <v>5</v>
      </c>
      <c r="D1375" t="s">
        <v>1370</v>
      </c>
    </row>
    <row r="1376" spans="2:4" x14ac:dyDescent="0.25">
      <c r="B1376">
        <v>7732</v>
      </c>
      <c r="C1376">
        <v>4</v>
      </c>
      <c r="D1376" t="s">
        <v>1371</v>
      </c>
    </row>
    <row r="1377" spans="2:4" x14ac:dyDescent="0.25">
      <c r="B1377">
        <v>77320</v>
      </c>
      <c r="C1377">
        <v>5</v>
      </c>
      <c r="D1377" t="s">
        <v>1371</v>
      </c>
    </row>
    <row r="1378" spans="2:4" x14ac:dyDescent="0.25">
      <c r="B1378">
        <v>7733</v>
      </c>
      <c r="C1378">
        <v>4</v>
      </c>
      <c r="D1378" t="s">
        <v>1372</v>
      </c>
    </row>
    <row r="1379" spans="2:4" x14ac:dyDescent="0.25">
      <c r="B1379">
        <v>77330</v>
      </c>
      <c r="C1379">
        <v>5</v>
      </c>
      <c r="D1379" t="s">
        <v>1372</v>
      </c>
    </row>
    <row r="1380" spans="2:4" x14ac:dyDescent="0.25">
      <c r="B1380">
        <v>7734</v>
      </c>
      <c r="C1380">
        <v>4</v>
      </c>
      <c r="D1380" t="s">
        <v>1373</v>
      </c>
    </row>
    <row r="1381" spans="2:4" x14ac:dyDescent="0.25">
      <c r="B1381">
        <v>77340</v>
      </c>
      <c r="C1381">
        <v>5</v>
      </c>
      <c r="D1381" t="s">
        <v>1373</v>
      </c>
    </row>
    <row r="1382" spans="2:4" x14ac:dyDescent="0.25">
      <c r="B1382">
        <v>7735</v>
      </c>
      <c r="C1382">
        <v>4</v>
      </c>
      <c r="D1382" t="s">
        <v>1374</v>
      </c>
    </row>
    <row r="1383" spans="2:4" x14ac:dyDescent="0.25">
      <c r="B1383">
        <v>77350</v>
      </c>
      <c r="C1383">
        <v>5</v>
      </c>
      <c r="D1383" t="s">
        <v>1374</v>
      </c>
    </row>
    <row r="1384" spans="2:4" x14ac:dyDescent="0.25">
      <c r="B1384">
        <v>7739</v>
      </c>
      <c r="C1384">
        <v>4</v>
      </c>
      <c r="D1384" t="s">
        <v>1375</v>
      </c>
    </row>
    <row r="1385" spans="2:4" x14ac:dyDescent="0.25">
      <c r="B1385">
        <v>77390</v>
      </c>
      <c r="C1385">
        <v>5</v>
      </c>
      <c r="D1385" t="s">
        <v>1375</v>
      </c>
    </row>
    <row r="1386" spans="2:4" x14ac:dyDescent="0.25">
      <c r="B1386">
        <v>774</v>
      </c>
      <c r="C1386">
        <v>3</v>
      </c>
      <c r="D1386" t="s">
        <v>1376</v>
      </c>
    </row>
    <row r="1387" spans="2:4" x14ac:dyDescent="0.25">
      <c r="B1387">
        <v>7740</v>
      </c>
      <c r="C1387">
        <v>4</v>
      </c>
      <c r="D1387" t="s">
        <v>1376</v>
      </c>
    </row>
    <row r="1388" spans="2:4" x14ac:dyDescent="0.25">
      <c r="B1388">
        <v>77400</v>
      </c>
      <c r="C1388">
        <v>5</v>
      </c>
      <c r="D1388" t="s">
        <v>1376</v>
      </c>
    </row>
    <row r="1389" spans="2:4" x14ac:dyDescent="0.25">
      <c r="B1389">
        <v>78</v>
      </c>
      <c r="C1389">
        <v>2</v>
      </c>
      <c r="D1389" t="s">
        <v>656</v>
      </c>
    </row>
    <row r="1390" spans="2:4" x14ac:dyDescent="0.25">
      <c r="B1390">
        <v>781</v>
      </c>
      <c r="C1390">
        <v>3</v>
      </c>
      <c r="D1390" t="s">
        <v>1377</v>
      </c>
    </row>
    <row r="1391" spans="2:4" x14ac:dyDescent="0.25">
      <c r="B1391">
        <v>7810</v>
      </c>
      <c r="C1391">
        <v>4</v>
      </c>
      <c r="D1391" t="s">
        <v>1377</v>
      </c>
    </row>
    <row r="1392" spans="2:4" x14ac:dyDescent="0.25">
      <c r="B1392">
        <v>78100</v>
      </c>
      <c r="C1392">
        <v>5</v>
      </c>
      <c r="D1392" t="s">
        <v>1377</v>
      </c>
    </row>
    <row r="1393" spans="2:4" x14ac:dyDescent="0.25">
      <c r="B1393">
        <v>782</v>
      </c>
      <c r="C1393">
        <v>3</v>
      </c>
      <c r="D1393" t="s">
        <v>1378</v>
      </c>
    </row>
    <row r="1394" spans="2:4" x14ac:dyDescent="0.25">
      <c r="B1394">
        <v>7820</v>
      </c>
      <c r="C1394">
        <v>4</v>
      </c>
      <c r="D1394" t="s">
        <v>1378</v>
      </c>
    </row>
    <row r="1395" spans="2:4" x14ac:dyDescent="0.25">
      <c r="B1395">
        <v>78200</v>
      </c>
      <c r="C1395">
        <v>5</v>
      </c>
      <c r="D1395" t="s">
        <v>1378</v>
      </c>
    </row>
    <row r="1396" spans="2:4" x14ac:dyDescent="0.25">
      <c r="B1396">
        <v>783</v>
      </c>
      <c r="C1396">
        <v>3</v>
      </c>
      <c r="D1396" t="s">
        <v>1379</v>
      </c>
    </row>
    <row r="1397" spans="2:4" x14ac:dyDescent="0.25">
      <c r="B1397">
        <v>7830</v>
      </c>
      <c r="C1397">
        <v>4</v>
      </c>
      <c r="D1397" t="s">
        <v>1379</v>
      </c>
    </row>
    <row r="1398" spans="2:4" x14ac:dyDescent="0.25">
      <c r="B1398">
        <v>78300</v>
      </c>
      <c r="C1398">
        <v>5</v>
      </c>
      <c r="D1398" t="s">
        <v>1379</v>
      </c>
    </row>
    <row r="1399" spans="2:4" x14ac:dyDescent="0.25">
      <c r="B1399">
        <v>79</v>
      </c>
      <c r="C1399">
        <v>2</v>
      </c>
      <c r="D1399" t="s">
        <v>657</v>
      </c>
    </row>
    <row r="1400" spans="2:4" x14ac:dyDescent="0.25">
      <c r="B1400">
        <v>791</v>
      </c>
      <c r="C1400">
        <v>3</v>
      </c>
      <c r="D1400" t="s">
        <v>1380</v>
      </c>
    </row>
    <row r="1401" spans="2:4" x14ac:dyDescent="0.25">
      <c r="B1401">
        <v>7911</v>
      </c>
      <c r="C1401">
        <v>4</v>
      </c>
      <c r="D1401" t="s">
        <v>1381</v>
      </c>
    </row>
    <row r="1402" spans="2:4" x14ac:dyDescent="0.25">
      <c r="B1402">
        <v>79110</v>
      </c>
      <c r="C1402">
        <v>5</v>
      </c>
      <c r="D1402" t="s">
        <v>1381</v>
      </c>
    </row>
    <row r="1403" spans="2:4" x14ac:dyDescent="0.25">
      <c r="B1403">
        <v>7912</v>
      </c>
      <c r="C1403">
        <v>4</v>
      </c>
      <c r="D1403" t="s">
        <v>1382</v>
      </c>
    </row>
    <row r="1404" spans="2:4" x14ac:dyDescent="0.25">
      <c r="B1404">
        <v>79120</v>
      </c>
      <c r="C1404">
        <v>5</v>
      </c>
      <c r="D1404" t="s">
        <v>1382</v>
      </c>
    </row>
    <row r="1405" spans="2:4" x14ac:dyDescent="0.25">
      <c r="B1405">
        <v>799</v>
      </c>
      <c r="C1405">
        <v>3</v>
      </c>
      <c r="D1405" t="s">
        <v>1383</v>
      </c>
    </row>
    <row r="1406" spans="2:4" x14ac:dyDescent="0.25">
      <c r="B1406">
        <v>7990</v>
      </c>
      <c r="C1406">
        <v>4</v>
      </c>
      <c r="D1406" t="s">
        <v>1384</v>
      </c>
    </row>
    <row r="1407" spans="2:4" x14ac:dyDescent="0.25">
      <c r="B1407">
        <v>79900</v>
      </c>
      <c r="C1407">
        <v>5</v>
      </c>
      <c r="D1407" t="s">
        <v>1384</v>
      </c>
    </row>
    <row r="1408" spans="2:4" x14ac:dyDescent="0.25">
      <c r="B1408">
        <v>80</v>
      </c>
      <c r="C1408">
        <v>2</v>
      </c>
      <c r="D1408" t="s">
        <v>658</v>
      </c>
    </row>
    <row r="1409" spans="2:4" x14ac:dyDescent="0.25">
      <c r="B1409">
        <v>801</v>
      </c>
      <c r="C1409">
        <v>3</v>
      </c>
      <c r="D1409" t="s">
        <v>1385</v>
      </c>
    </row>
    <row r="1410" spans="2:4" x14ac:dyDescent="0.25">
      <c r="B1410">
        <v>8010</v>
      </c>
      <c r="C1410">
        <v>4</v>
      </c>
      <c r="D1410" t="s">
        <v>1385</v>
      </c>
    </row>
    <row r="1411" spans="2:4" x14ac:dyDescent="0.25">
      <c r="B1411">
        <v>80100</v>
      </c>
      <c r="C1411">
        <v>5</v>
      </c>
      <c r="D1411" t="s">
        <v>1385</v>
      </c>
    </row>
    <row r="1412" spans="2:4" x14ac:dyDescent="0.25">
      <c r="B1412">
        <v>802</v>
      </c>
      <c r="C1412">
        <v>3</v>
      </c>
      <c r="D1412" t="s">
        <v>1386</v>
      </c>
    </row>
    <row r="1413" spans="2:4" x14ac:dyDescent="0.25">
      <c r="B1413">
        <v>8020</v>
      </c>
      <c r="C1413">
        <v>4</v>
      </c>
      <c r="D1413" t="s">
        <v>1386</v>
      </c>
    </row>
    <row r="1414" spans="2:4" x14ac:dyDescent="0.25">
      <c r="B1414">
        <v>80200</v>
      </c>
      <c r="C1414">
        <v>5</v>
      </c>
      <c r="D1414" t="s">
        <v>1386</v>
      </c>
    </row>
    <row r="1415" spans="2:4" x14ac:dyDescent="0.25">
      <c r="B1415">
        <v>803</v>
      </c>
      <c r="C1415">
        <v>3</v>
      </c>
      <c r="D1415" t="s">
        <v>1387</v>
      </c>
    </row>
    <row r="1416" spans="2:4" x14ac:dyDescent="0.25">
      <c r="B1416">
        <v>8030</v>
      </c>
      <c r="C1416">
        <v>4</v>
      </c>
      <c r="D1416" t="s">
        <v>1387</v>
      </c>
    </row>
    <row r="1417" spans="2:4" x14ac:dyDescent="0.25">
      <c r="B1417">
        <v>80300</v>
      </c>
      <c r="C1417">
        <v>5</v>
      </c>
      <c r="D1417" t="s">
        <v>1387</v>
      </c>
    </row>
    <row r="1418" spans="2:4" x14ac:dyDescent="0.25">
      <c r="B1418">
        <v>81</v>
      </c>
      <c r="C1418">
        <v>2</v>
      </c>
      <c r="D1418" t="s">
        <v>659</v>
      </c>
    </row>
    <row r="1419" spans="2:4" x14ac:dyDescent="0.25">
      <c r="B1419">
        <v>811</v>
      </c>
      <c r="C1419">
        <v>3</v>
      </c>
      <c r="D1419" t="s">
        <v>1388</v>
      </c>
    </row>
    <row r="1420" spans="2:4" x14ac:dyDescent="0.25">
      <c r="B1420">
        <v>8110</v>
      </c>
      <c r="C1420">
        <v>4</v>
      </c>
      <c r="D1420" t="s">
        <v>1388</v>
      </c>
    </row>
    <row r="1421" spans="2:4" x14ac:dyDescent="0.25">
      <c r="B1421">
        <v>81100</v>
      </c>
      <c r="C1421">
        <v>5</v>
      </c>
      <c r="D1421" t="s">
        <v>1388</v>
      </c>
    </row>
    <row r="1422" spans="2:4" x14ac:dyDescent="0.25">
      <c r="B1422">
        <v>812</v>
      </c>
      <c r="C1422">
        <v>3</v>
      </c>
      <c r="D1422" t="s">
        <v>1389</v>
      </c>
    </row>
    <row r="1423" spans="2:4" x14ac:dyDescent="0.25">
      <c r="B1423">
        <v>8121</v>
      </c>
      <c r="C1423">
        <v>4</v>
      </c>
      <c r="D1423" t="s">
        <v>1390</v>
      </c>
    </row>
    <row r="1424" spans="2:4" x14ac:dyDescent="0.25">
      <c r="B1424">
        <v>81210</v>
      </c>
      <c r="C1424">
        <v>5</v>
      </c>
      <c r="D1424" t="s">
        <v>1390</v>
      </c>
    </row>
    <row r="1425" spans="2:4" x14ac:dyDescent="0.25">
      <c r="B1425">
        <v>8122</v>
      </c>
      <c r="C1425">
        <v>4</v>
      </c>
      <c r="D1425" t="s">
        <v>1391</v>
      </c>
    </row>
    <row r="1426" spans="2:4" x14ac:dyDescent="0.25">
      <c r="B1426">
        <v>81220</v>
      </c>
      <c r="C1426">
        <v>5</v>
      </c>
      <c r="D1426" t="s">
        <v>1391</v>
      </c>
    </row>
    <row r="1427" spans="2:4" x14ac:dyDescent="0.25">
      <c r="B1427">
        <v>8129</v>
      </c>
      <c r="C1427">
        <v>4</v>
      </c>
      <c r="D1427" t="s">
        <v>1392</v>
      </c>
    </row>
    <row r="1428" spans="2:4" x14ac:dyDescent="0.25">
      <c r="B1428">
        <v>81290</v>
      </c>
      <c r="C1428">
        <v>5</v>
      </c>
      <c r="D1428" t="s">
        <v>1392</v>
      </c>
    </row>
    <row r="1429" spans="2:4" x14ac:dyDescent="0.25">
      <c r="B1429">
        <v>813</v>
      </c>
      <c r="C1429">
        <v>3</v>
      </c>
      <c r="D1429" t="s">
        <v>1393</v>
      </c>
    </row>
    <row r="1430" spans="2:4" x14ac:dyDescent="0.25">
      <c r="B1430">
        <v>8130</v>
      </c>
      <c r="C1430">
        <v>4</v>
      </c>
      <c r="D1430" t="s">
        <v>1393</v>
      </c>
    </row>
    <row r="1431" spans="2:4" x14ac:dyDescent="0.25">
      <c r="B1431">
        <v>81300</v>
      </c>
      <c r="C1431">
        <v>5</v>
      </c>
      <c r="D1431" t="s">
        <v>1393</v>
      </c>
    </row>
    <row r="1432" spans="2:4" x14ac:dyDescent="0.25">
      <c r="B1432">
        <v>82</v>
      </c>
      <c r="C1432">
        <v>2</v>
      </c>
      <c r="D1432" t="s">
        <v>660</v>
      </c>
    </row>
    <row r="1433" spans="2:4" x14ac:dyDescent="0.25">
      <c r="B1433">
        <v>821</v>
      </c>
      <c r="C1433">
        <v>3</v>
      </c>
      <c r="D1433" t="s">
        <v>1394</v>
      </c>
    </row>
    <row r="1434" spans="2:4" x14ac:dyDescent="0.25">
      <c r="B1434">
        <v>8211</v>
      </c>
      <c r="C1434">
        <v>4</v>
      </c>
      <c r="D1434" t="s">
        <v>1395</v>
      </c>
    </row>
    <row r="1435" spans="2:4" x14ac:dyDescent="0.25">
      <c r="B1435">
        <v>82110</v>
      </c>
      <c r="C1435">
        <v>5</v>
      </c>
      <c r="D1435" t="s">
        <v>1395</v>
      </c>
    </row>
    <row r="1436" spans="2:4" x14ac:dyDescent="0.25">
      <c r="B1436">
        <v>8219</v>
      </c>
      <c r="C1436">
        <v>4</v>
      </c>
      <c r="D1436" t="s">
        <v>1396</v>
      </c>
    </row>
    <row r="1437" spans="2:4" x14ac:dyDescent="0.25">
      <c r="B1437">
        <v>82190</v>
      </c>
      <c r="C1437">
        <v>5</v>
      </c>
      <c r="D1437" t="s">
        <v>1396</v>
      </c>
    </row>
    <row r="1438" spans="2:4" x14ac:dyDescent="0.25">
      <c r="B1438">
        <v>822</v>
      </c>
      <c r="C1438">
        <v>3</v>
      </c>
      <c r="D1438" t="s">
        <v>1397</v>
      </c>
    </row>
    <row r="1439" spans="2:4" x14ac:dyDescent="0.25">
      <c r="B1439">
        <v>8220</v>
      </c>
      <c r="C1439">
        <v>4</v>
      </c>
      <c r="D1439" t="s">
        <v>1397</v>
      </c>
    </row>
    <row r="1440" spans="2:4" x14ac:dyDescent="0.25">
      <c r="B1440">
        <v>82200</v>
      </c>
      <c r="C1440">
        <v>5</v>
      </c>
      <c r="D1440" t="s">
        <v>1397</v>
      </c>
    </row>
    <row r="1441" spans="2:4" x14ac:dyDescent="0.25">
      <c r="B1441">
        <v>823</v>
      </c>
      <c r="C1441">
        <v>3</v>
      </c>
      <c r="D1441" t="s">
        <v>1398</v>
      </c>
    </row>
    <row r="1442" spans="2:4" x14ac:dyDescent="0.25">
      <c r="B1442">
        <v>8230</v>
      </c>
      <c r="C1442">
        <v>4</v>
      </c>
      <c r="D1442" t="s">
        <v>1398</v>
      </c>
    </row>
    <row r="1443" spans="2:4" x14ac:dyDescent="0.25">
      <c r="B1443">
        <v>82300</v>
      </c>
      <c r="C1443">
        <v>5</v>
      </c>
      <c r="D1443" t="s">
        <v>1398</v>
      </c>
    </row>
    <row r="1444" spans="2:4" x14ac:dyDescent="0.25">
      <c r="B1444">
        <v>829</v>
      </c>
      <c r="C1444">
        <v>3</v>
      </c>
      <c r="D1444" t="s">
        <v>1399</v>
      </c>
    </row>
    <row r="1445" spans="2:4" x14ac:dyDescent="0.25">
      <c r="B1445">
        <v>8291</v>
      </c>
      <c r="C1445">
        <v>4</v>
      </c>
      <c r="D1445" t="s">
        <v>1400</v>
      </c>
    </row>
    <row r="1446" spans="2:4" x14ac:dyDescent="0.25">
      <c r="B1446">
        <v>82910</v>
      </c>
      <c r="C1446">
        <v>5</v>
      </c>
      <c r="D1446" t="s">
        <v>1400</v>
      </c>
    </row>
    <row r="1447" spans="2:4" x14ac:dyDescent="0.25">
      <c r="B1447">
        <v>8292</v>
      </c>
      <c r="C1447">
        <v>4</v>
      </c>
      <c r="D1447" t="s">
        <v>1401</v>
      </c>
    </row>
    <row r="1448" spans="2:4" x14ac:dyDescent="0.25">
      <c r="B1448">
        <v>82920</v>
      </c>
      <c r="C1448">
        <v>5</v>
      </c>
      <c r="D1448" t="s">
        <v>1401</v>
      </c>
    </row>
    <row r="1449" spans="2:4" x14ac:dyDescent="0.25">
      <c r="B1449">
        <v>8299</v>
      </c>
      <c r="C1449">
        <v>4</v>
      </c>
      <c r="D1449" t="s">
        <v>1402</v>
      </c>
    </row>
    <row r="1450" spans="2:4" x14ac:dyDescent="0.25">
      <c r="B1450">
        <v>82990</v>
      </c>
      <c r="C1450">
        <v>5</v>
      </c>
      <c r="D1450" t="s">
        <v>1402</v>
      </c>
    </row>
    <row r="1451" spans="2:4" x14ac:dyDescent="0.25">
      <c r="B1451">
        <v>84</v>
      </c>
      <c r="C1451">
        <v>2</v>
      </c>
      <c r="D1451" t="s">
        <v>661</v>
      </c>
    </row>
    <row r="1452" spans="2:4" x14ac:dyDescent="0.25">
      <c r="B1452">
        <v>841</v>
      </c>
      <c r="C1452">
        <v>3</v>
      </c>
      <c r="D1452" t="s">
        <v>1403</v>
      </c>
    </row>
    <row r="1453" spans="2:4" x14ac:dyDescent="0.25">
      <c r="B1453">
        <v>8411</v>
      </c>
      <c r="C1453">
        <v>4</v>
      </c>
      <c r="D1453" t="s">
        <v>1404</v>
      </c>
    </row>
    <row r="1454" spans="2:4" x14ac:dyDescent="0.25">
      <c r="B1454">
        <v>84110</v>
      </c>
      <c r="C1454">
        <v>5</v>
      </c>
      <c r="D1454" t="s">
        <v>1404</v>
      </c>
    </row>
    <row r="1455" spans="2:4" x14ac:dyDescent="0.25">
      <c r="B1455">
        <v>8412</v>
      </c>
      <c r="C1455">
        <v>4</v>
      </c>
      <c r="D1455" t="s">
        <v>1405</v>
      </c>
    </row>
    <row r="1456" spans="2:4" x14ac:dyDescent="0.25">
      <c r="B1456">
        <v>84120</v>
      </c>
      <c r="C1456">
        <v>5</v>
      </c>
      <c r="D1456" t="s">
        <v>1405</v>
      </c>
    </row>
    <row r="1457" spans="2:4" x14ac:dyDescent="0.25">
      <c r="B1457">
        <v>8413</v>
      </c>
      <c r="C1457">
        <v>4</v>
      </c>
      <c r="D1457" t="s">
        <v>1406</v>
      </c>
    </row>
    <row r="1458" spans="2:4" x14ac:dyDescent="0.25">
      <c r="B1458">
        <v>84130</v>
      </c>
      <c r="C1458">
        <v>5</v>
      </c>
      <c r="D1458" t="s">
        <v>1406</v>
      </c>
    </row>
    <row r="1459" spans="2:4" x14ac:dyDescent="0.25">
      <c r="B1459">
        <v>842</v>
      </c>
      <c r="C1459">
        <v>3</v>
      </c>
      <c r="D1459" t="s">
        <v>1407</v>
      </c>
    </row>
    <row r="1460" spans="2:4" x14ac:dyDescent="0.25">
      <c r="B1460">
        <v>8421</v>
      </c>
      <c r="C1460">
        <v>4</v>
      </c>
      <c r="D1460" t="s">
        <v>1408</v>
      </c>
    </row>
    <row r="1461" spans="2:4" x14ac:dyDescent="0.25">
      <c r="B1461">
        <v>84210</v>
      </c>
      <c r="C1461">
        <v>5</v>
      </c>
      <c r="D1461" t="s">
        <v>1408</v>
      </c>
    </row>
    <row r="1462" spans="2:4" x14ac:dyDescent="0.25">
      <c r="B1462">
        <v>8422</v>
      </c>
      <c r="C1462">
        <v>4</v>
      </c>
      <c r="D1462" t="s">
        <v>1409</v>
      </c>
    </row>
    <row r="1463" spans="2:4" x14ac:dyDescent="0.25">
      <c r="B1463">
        <v>84220</v>
      </c>
      <c r="C1463">
        <v>5</v>
      </c>
      <c r="D1463" t="s">
        <v>1409</v>
      </c>
    </row>
    <row r="1464" spans="2:4" x14ac:dyDescent="0.25">
      <c r="B1464">
        <v>8423</v>
      </c>
      <c r="C1464">
        <v>4</v>
      </c>
      <c r="D1464" t="s">
        <v>1410</v>
      </c>
    </row>
    <row r="1465" spans="2:4" x14ac:dyDescent="0.25">
      <c r="B1465">
        <v>84230</v>
      </c>
      <c r="C1465">
        <v>5</v>
      </c>
      <c r="D1465" t="s">
        <v>1410</v>
      </c>
    </row>
    <row r="1466" spans="2:4" x14ac:dyDescent="0.25">
      <c r="B1466">
        <v>8424</v>
      </c>
      <c r="C1466">
        <v>4</v>
      </c>
      <c r="D1466" t="s">
        <v>1411</v>
      </c>
    </row>
    <row r="1467" spans="2:4" x14ac:dyDescent="0.25">
      <c r="B1467">
        <v>84240</v>
      </c>
      <c r="C1467">
        <v>5</v>
      </c>
      <c r="D1467" t="s">
        <v>1411</v>
      </c>
    </row>
    <row r="1468" spans="2:4" x14ac:dyDescent="0.25">
      <c r="B1468">
        <v>8425</v>
      </c>
      <c r="C1468">
        <v>4</v>
      </c>
      <c r="D1468" t="s">
        <v>1412</v>
      </c>
    </row>
    <row r="1469" spans="2:4" x14ac:dyDescent="0.25">
      <c r="B1469">
        <v>84250</v>
      </c>
      <c r="C1469">
        <v>5</v>
      </c>
      <c r="D1469" t="s">
        <v>1412</v>
      </c>
    </row>
    <row r="1470" spans="2:4" x14ac:dyDescent="0.25">
      <c r="B1470">
        <v>843</v>
      </c>
      <c r="C1470">
        <v>3</v>
      </c>
      <c r="D1470" t="s">
        <v>1413</v>
      </c>
    </row>
    <row r="1471" spans="2:4" x14ac:dyDescent="0.25">
      <c r="B1471">
        <v>8430</v>
      </c>
      <c r="C1471">
        <v>4</v>
      </c>
      <c r="D1471" t="s">
        <v>1413</v>
      </c>
    </row>
    <row r="1472" spans="2:4" x14ac:dyDescent="0.25">
      <c r="B1472">
        <v>84300</v>
      </c>
      <c r="C1472">
        <v>5</v>
      </c>
      <c r="D1472" t="s">
        <v>1413</v>
      </c>
    </row>
    <row r="1473" spans="2:4" x14ac:dyDescent="0.25">
      <c r="B1473">
        <v>85</v>
      </c>
      <c r="C1473">
        <v>2</v>
      </c>
      <c r="D1473" t="s">
        <v>662</v>
      </c>
    </row>
    <row r="1474" spans="2:4" x14ac:dyDescent="0.25">
      <c r="B1474">
        <v>851</v>
      </c>
      <c r="C1474">
        <v>3</v>
      </c>
      <c r="D1474" t="s">
        <v>1414</v>
      </c>
    </row>
    <row r="1475" spans="2:4" x14ac:dyDescent="0.25">
      <c r="B1475">
        <v>8510</v>
      </c>
      <c r="C1475">
        <v>4</v>
      </c>
      <c r="D1475" t="s">
        <v>1414</v>
      </c>
    </row>
    <row r="1476" spans="2:4" x14ac:dyDescent="0.25">
      <c r="B1476">
        <v>85100</v>
      </c>
      <c r="C1476">
        <v>5</v>
      </c>
      <c r="D1476" t="s">
        <v>1414</v>
      </c>
    </row>
    <row r="1477" spans="2:4" x14ac:dyDescent="0.25">
      <c r="B1477">
        <v>852</v>
      </c>
      <c r="C1477">
        <v>3</v>
      </c>
      <c r="D1477" t="s">
        <v>1415</v>
      </c>
    </row>
    <row r="1478" spans="2:4" x14ac:dyDescent="0.25">
      <c r="B1478">
        <v>8520</v>
      </c>
      <c r="C1478">
        <v>4</v>
      </c>
      <c r="D1478" t="s">
        <v>1415</v>
      </c>
    </row>
    <row r="1479" spans="2:4" x14ac:dyDescent="0.25">
      <c r="B1479">
        <v>85200</v>
      </c>
      <c r="C1479">
        <v>5</v>
      </c>
      <c r="D1479" t="s">
        <v>1415</v>
      </c>
    </row>
    <row r="1480" spans="2:4" x14ac:dyDescent="0.25">
      <c r="B1480">
        <v>853</v>
      </c>
      <c r="C1480">
        <v>3</v>
      </c>
      <c r="D1480" t="s">
        <v>1416</v>
      </c>
    </row>
    <row r="1481" spans="2:4" x14ac:dyDescent="0.25">
      <c r="B1481">
        <v>8531</v>
      </c>
      <c r="C1481">
        <v>4</v>
      </c>
      <c r="D1481" t="s">
        <v>1417</v>
      </c>
    </row>
    <row r="1482" spans="2:4" x14ac:dyDescent="0.25">
      <c r="B1482">
        <v>85310</v>
      </c>
      <c r="C1482">
        <v>5</v>
      </c>
      <c r="D1482" t="s">
        <v>1417</v>
      </c>
    </row>
    <row r="1483" spans="2:4" x14ac:dyDescent="0.25">
      <c r="B1483">
        <v>8532</v>
      </c>
      <c r="C1483">
        <v>4</v>
      </c>
      <c r="D1483" t="s">
        <v>1418</v>
      </c>
    </row>
    <row r="1484" spans="2:4" x14ac:dyDescent="0.25">
      <c r="B1484">
        <v>85320</v>
      </c>
      <c r="C1484">
        <v>5</v>
      </c>
      <c r="D1484" t="s">
        <v>1418</v>
      </c>
    </row>
    <row r="1485" spans="2:4" x14ac:dyDescent="0.25">
      <c r="B1485">
        <v>854</v>
      </c>
      <c r="C1485">
        <v>3</v>
      </c>
      <c r="D1485" t="s">
        <v>1419</v>
      </c>
    </row>
    <row r="1486" spans="2:4" x14ac:dyDescent="0.25">
      <c r="B1486">
        <v>8541</v>
      </c>
      <c r="C1486">
        <v>4</v>
      </c>
      <c r="D1486" t="s">
        <v>1420</v>
      </c>
    </row>
    <row r="1487" spans="2:4" x14ac:dyDescent="0.25">
      <c r="B1487">
        <v>85410</v>
      </c>
      <c r="C1487">
        <v>5</v>
      </c>
      <c r="D1487" t="s">
        <v>1421</v>
      </c>
    </row>
    <row r="1488" spans="2:4" x14ac:dyDescent="0.25">
      <c r="B1488">
        <v>8542</v>
      </c>
      <c r="C1488">
        <v>4</v>
      </c>
      <c r="D1488" t="s">
        <v>1422</v>
      </c>
    </row>
    <row r="1489" spans="2:4" x14ac:dyDescent="0.25">
      <c r="B1489">
        <v>85420</v>
      </c>
      <c r="C1489">
        <v>5</v>
      </c>
      <c r="D1489" t="s">
        <v>1422</v>
      </c>
    </row>
    <row r="1490" spans="2:4" x14ac:dyDescent="0.25">
      <c r="B1490">
        <v>855</v>
      </c>
      <c r="C1490">
        <v>3</v>
      </c>
      <c r="D1490" t="s">
        <v>1423</v>
      </c>
    </row>
    <row r="1491" spans="2:4" x14ac:dyDescent="0.25">
      <c r="B1491">
        <v>8551</v>
      </c>
      <c r="C1491">
        <v>4</v>
      </c>
      <c r="D1491" t="s">
        <v>1424</v>
      </c>
    </row>
    <row r="1492" spans="2:4" x14ac:dyDescent="0.25">
      <c r="B1492">
        <v>85510</v>
      </c>
      <c r="C1492">
        <v>5</v>
      </c>
      <c r="D1492" t="s">
        <v>1424</v>
      </c>
    </row>
    <row r="1493" spans="2:4" x14ac:dyDescent="0.25">
      <c r="B1493">
        <v>8552</v>
      </c>
      <c r="C1493">
        <v>4</v>
      </c>
      <c r="D1493" t="s">
        <v>1425</v>
      </c>
    </row>
    <row r="1494" spans="2:4" x14ac:dyDescent="0.25">
      <c r="B1494">
        <v>85520</v>
      </c>
      <c r="C1494">
        <v>5</v>
      </c>
      <c r="D1494" t="s">
        <v>1425</v>
      </c>
    </row>
    <row r="1495" spans="2:4" x14ac:dyDescent="0.25">
      <c r="B1495">
        <v>8553</v>
      </c>
      <c r="C1495">
        <v>4</v>
      </c>
      <c r="D1495" t="s">
        <v>1426</v>
      </c>
    </row>
    <row r="1496" spans="2:4" x14ac:dyDescent="0.25">
      <c r="B1496">
        <v>85530</v>
      </c>
      <c r="C1496">
        <v>5</v>
      </c>
      <c r="D1496" t="s">
        <v>1426</v>
      </c>
    </row>
    <row r="1497" spans="2:4" x14ac:dyDescent="0.25">
      <c r="B1497">
        <v>8559</v>
      </c>
      <c r="C1497">
        <v>4</v>
      </c>
      <c r="D1497" t="s">
        <v>1427</v>
      </c>
    </row>
    <row r="1498" spans="2:4" x14ac:dyDescent="0.25">
      <c r="B1498">
        <v>85590</v>
      </c>
      <c r="C1498">
        <v>5</v>
      </c>
      <c r="D1498" t="s">
        <v>1427</v>
      </c>
    </row>
    <row r="1499" spans="2:4" x14ac:dyDescent="0.25">
      <c r="B1499">
        <v>856</v>
      </c>
      <c r="C1499">
        <v>3</v>
      </c>
      <c r="D1499" t="s">
        <v>1428</v>
      </c>
    </row>
    <row r="1500" spans="2:4" x14ac:dyDescent="0.25">
      <c r="B1500">
        <v>8560</v>
      </c>
      <c r="C1500">
        <v>4</v>
      </c>
      <c r="D1500" t="s">
        <v>1428</v>
      </c>
    </row>
    <row r="1501" spans="2:4" x14ac:dyDescent="0.25">
      <c r="B1501">
        <v>85600</v>
      </c>
      <c r="C1501">
        <v>5</v>
      </c>
      <c r="D1501" t="s">
        <v>1428</v>
      </c>
    </row>
    <row r="1502" spans="2:4" x14ac:dyDescent="0.25">
      <c r="B1502">
        <v>86</v>
      </c>
      <c r="C1502">
        <v>2</v>
      </c>
      <c r="D1502" t="s">
        <v>663</v>
      </c>
    </row>
    <row r="1503" spans="2:4" x14ac:dyDescent="0.25">
      <c r="B1503">
        <v>861</v>
      </c>
      <c r="C1503">
        <v>3</v>
      </c>
      <c r="D1503" t="s">
        <v>1429</v>
      </c>
    </row>
    <row r="1504" spans="2:4" x14ac:dyDescent="0.25">
      <c r="B1504">
        <v>8610</v>
      </c>
      <c r="C1504">
        <v>4</v>
      </c>
      <c r="D1504" t="s">
        <v>1429</v>
      </c>
    </row>
    <row r="1505" spans="2:4" x14ac:dyDescent="0.25">
      <c r="B1505">
        <v>86100</v>
      </c>
      <c r="C1505">
        <v>5</v>
      </c>
      <c r="D1505" t="s">
        <v>1429</v>
      </c>
    </row>
    <row r="1506" spans="2:4" x14ac:dyDescent="0.25">
      <c r="B1506">
        <v>862</v>
      </c>
      <c r="C1506">
        <v>3</v>
      </c>
      <c r="D1506" t="s">
        <v>1430</v>
      </c>
    </row>
    <row r="1507" spans="2:4" x14ac:dyDescent="0.25">
      <c r="B1507">
        <v>8621</v>
      </c>
      <c r="C1507">
        <v>4</v>
      </c>
      <c r="D1507" t="s">
        <v>1431</v>
      </c>
    </row>
    <row r="1508" spans="2:4" x14ac:dyDescent="0.25">
      <c r="B1508">
        <v>86210</v>
      </c>
      <c r="C1508">
        <v>5</v>
      </c>
      <c r="D1508" t="s">
        <v>1431</v>
      </c>
    </row>
    <row r="1509" spans="2:4" x14ac:dyDescent="0.25">
      <c r="B1509">
        <v>8622</v>
      </c>
      <c r="C1509">
        <v>4</v>
      </c>
      <c r="D1509" t="s">
        <v>1432</v>
      </c>
    </row>
    <row r="1510" spans="2:4" x14ac:dyDescent="0.25">
      <c r="B1510">
        <v>86220</v>
      </c>
      <c r="C1510">
        <v>5</v>
      </c>
      <c r="D1510" t="s">
        <v>1432</v>
      </c>
    </row>
    <row r="1511" spans="2:4" x14ac:dyDescent="0.25">
      <c r="B1511">
        <v>8623</v>
      </c>
      <c r="C1511">
        <v>4</v>
      </c>
      <c r="D1511" t="s">
        <v>1433</v>
      </c>
    </row>
    <row r="1512" spans="2:4" x14ac:dyDescent="0.25">
      <c r="B1512">
        <v>86230</v>
      </c>
      <c r="C1512">
        <v>5</v>
      </c>
      <c r="D1512" t="s">
        <v>1433</v>
      </c>
    </row>
    <row r="1513" spans="2:4" x14ac:dyDescent="0.25">
      <c r="B1513">
        <v>869</v>
      </c>
      <c r="C1513">
        <v>3</v>
      </c>
      <c r="D1513" t="s">
        <v>1434</v>
      </c>
    </row>
    <row r="1514" spans="2:4" x14ac:dyDescent="0.25">
      <c r="B1514">
        <v>8690</v>
      </c>
      <c r="C1514">
        <v>4</v>
      </c>
      <c r="D1514" t="s">
        <v>1434</v>
      </c>
    </row>
    <row r="1515" spans="2:4" x14ac:dyDescent="0.25">
      <c r="B1515">
        <v>86901</v>
      </c>
      <c r="C1515">
        <v>5</v>
      </c>
      <c r="D1515" t="s">
        <v>1435</v>
      </c>
    </row>
    <row r="1516" spans="2:4" x14ac:dyDescent="0.25">
      <c r="B1516">
        <v>86902</v>
      </c>
      <c r="C1516">
        <v>5</v>
      </c>
      <c r="D1516" t="s">
        <v>1436</v>
      </c>
    </row>
    <row r="1517" spans="2:4" x14ac:dyDescent="0.25">
      <c r="B1517">
        <v>86903</v>
      </c>
      <c r="C1517">
        <v>5</v>
      </c>
      <c r="D1517" t="s">
        <v>1437</v>
      </c>
    </row>
    <row r="1518" spans="2:4" x14ac:dyDescent="0.25">
      <c r="B1518">
        <v>86909</v>
      </c>
      <c r="C1518">
        <v>5</v>
      </c>
      <c r="D1518" t="s">
        <v>1438</v>
      </c>
    </row>
    <row r="1519" spans="2:4" x14ac:dyDescent="0.25">
      <c r="B1519">
        <v>87</v>
      </c>
      <c r="C1519">
        <v>2</v>
      </c>
      <c r="D1519" t="s">
        <v>664</v>
      </c>
    </row>
    <row r="1520" spans="2:4" x14ac:dyDescent="0.25">
      <c r="B1520">
        <v>871</v>
      </c>
      <c r="C1520">
        <v>3</v>
      </c>
      <c r="D1520" t="s">
        <v>1439</v>
      </c>
    </row>
    <row r="1521" spans="2:4" x14ac:dyDescent="0.25">
      <c r="B1521">
        <v>8710</v>
      </c>
      <c r="C1521">
        <v>4</v>
      </c>
      <c r="D1521" t="s">
        <v>1439</v>
      </c>
    </row>
    <row r="1522" spans="2:4" x14ac:dyDescent="0.25">
      <c r="B1522">
        <v>87100</v>
      </c>
      <c r="C1522">
        <v>5</v>
      </c>
      <c r="D1522" t="s">
        <v>1439</v>
      </c>
    </row>
    <row r="1523" spans="2:4" x14ac:dyDescent="0.25">
      <c r="B1523">
        <v>872</v>
      </c>
      <c r="C1523">
        <v>3</v>
      </c>
      <c r="D1523" t="s">
        <v>1440</v>
      </c>
    </row>
    <row r="1524" spans="2:4" x14ac:dyDescent="0.25">
      <c r="B1524">
        <v>8720</v>
      </c>
      <c r="C1524">
        <v>4</v>
      </c>
      <c r="D1524" t="s">
        <v>1440</v>
      </c>
    </row>
    <row r="1525" spans="2:4" x14ac:dyDescent="0.25">
      <c r="B1525">
        <v>87200</v>
      </c>
      <c r="C1525">
        <v>5</v>
      </c>
      <c r="D1525" t="s">
        <v>1440</v>
      </c>
    </row>
    <row r="1526" spans="2:4" x14ac:dyDescent="0.25">
      <c r="B1526">
        <v>873</v>
      </c>
      <c r="C1526">
        <v>3</v>
      </c>
      <c r="D1526" t="s">
        <v>1441</v>
      </c>
    </row>
    <row r="1527" spans="2:4" x14ac:dyDescent="0.25">
      <c r="B1527">
        <v>8730</v>
      </c>
      <c r="C1527">
        <v>4</v>
      </c>
      <c r="D1527" t="s">
        <v>1441</v>
      </c>
    </row>
    <row r="1528" spans="2:4" x14ac:dyDescent="0.25">
      <c r="B1528">
        <v>87301</v>
      </c>
      <c r="C1528">
        <v>5</v>
      </c>
      <c r="D1528" t="s">
        <v>1442</v>
      </c>
    </row>
    <row r="1529" spans="2:4" x14ac:dyDescent="0.25">
      <c r="B1529">
        <v>87302</v>
      </c>
      <c r="C1529">
        <v>5</v>
      </c>
      <c r="D1529" t="s">
        <v>1443</v>
      </c>
    </row>
    <row r="1530" spans="2:4" x14ac:dyDescent="0.25">
      <c r="B1530">
        <v>879</v>
      </c>
      <c r="C1530">
        <v>3</v>
      </c>
      <c r="D1530" t="s">
        <v>1444</v>
      </c>
    </row>
    <row r="1531" spans="2:4" x14ac:dyDescent="0.25">
      <c r="B1531">
        <v>8790</v>
      </c>
      <c r="C1531">
        <v>4</v>
      </c>
      <c r="D1531" t="s">
        <v>1444</v>
      </c>
    </row>
    <row r="1532" spans="2:4" x14ac:dyDescent="0.25">
      <c r="B1532">
        <v>87900</v>
      </c>
      <c r="C1532">
        <v>5</v>
      </c>
      <c r="D1532" t="s">
        <v>1444</v>
      </c>
    </row>
    <row r="1533" spans="2:4" x14ac:dyDescent="0.25">
      <c r="B1533">
        <v>88</v>
      </c>
      <c r="C1533">
        <v>2</v>
      </c>
      <c r="D1533" t="s">
        <v>665</v>
      </c>
    </row>
    <row r="1534" spans="2:4" x14ac:dyDescent="0.25">
      <c r="B1534">
        <v>881</v>
      </c>
      <c r="C1534">
        <v>3</v>
      </c>
      <c r="D1534" t="s">
        <v>1445</v>
      </c>
    </row>
    <row r="1535" spans="2:4" x14ac:dyDescent="0.25">
      <c r="B1535">
        <v>8810</v>
      </c>
      <c r="C1535">
        <v>4</v>
      </c>
      <c r="D1535" t="s">
        <v>1445</v>
      </c>
    </row>
    <row r="1536" spans="2:4" x14ac:dyDescent="0.25">
      <c r="B1536">
        <v>88100</v>
      </c>
      <c r="C1536">
        <v>5</v>
      </c>
      <c r="D1536" t="s">
        <v>1445</v>
      </c>
    </row>
    <row r="1537" spans="2:4" x14ac:dyDescent="0.25">
      <c r="B1537">
        <v>889</v>
      </c>
      <c r="C1537">
        <v>3</v>
      </c>
      <c r="D1537" t="s">
        <v>1446</v>
      </c>
    </row>
    <row r="1538" spans="2:4" x14ac:dyDescent="0.25">
      <c r="B1538">
        <v>8891</v>
      </c>
      <c r="C1538">
        <v>4</v>
      </c>
      <c r="D1538" t="s">
        <v>1447</v>
      </c>
    </row>
    <row r="1539" spans="2:4" x14ac:dyDescent="0.25">
      <c r="B1539">
        <v>88911</v>
      </c>
      <c r="C1539">
        <v>5</v>
      </c>
      <c r="D1539" t="s">
        <v>1448</v>
      </c>
    </row>
    <row r="1540" spans="2:4" x14ac:dyDescent="0.25">
      <c r="B1540">
        <v>88912</v>
      </c>
      <c r="C1540">
        <v>5</v>
      </c>
      <c r="D1540" t="s">
        <v>1449</v>
      </c>
    </row>
    <row r="1541" spans="2:4" x14ac:dyDescent="0.25">
      <c r="B1541">
        <v>8899</v>
      </c>
      <c r="C1541">
        <v>4</v>
      </c>
      <c r="D1541" t="s">
        <v>1450</v>
      </c>
    </row>
    <row r="1542" spans="2:4" x14ac:dyDescent="0.25">
      <c r="B1542">
        <v>88990</v>
      </c>
      <c r="C1542">
        <v>5</v>
      </c>
      <c r="D1542" t="s">
        <v>1450</v>
      </c>
    </row>
    <row r="1543" spans="2:4" x14ac:dyDescent="0.25">
      <c r="B1543">
        <v>90</v>
      </c>
      <c r="C1543">
        <v>2</v>
      </c>
      <c r="D1543" t="s">
        <v>666</v>
      </c>
    </row>
    <row r="1544" spans="2:4" x14ac:dyDescent="0.25">
      <c r="B1544">
        <v>900</v>
      </c>
      <c r="C1544">
        <v>3</v>
      </c>
      <c r="D1544" t="s">
        <v>666</v>
      </c>
    </row>
    <row r="1545" spans="2:4" x14ac:dyDescent="0.25">
      <c r="B1545">
        <v>9001</v>
      </c>
      <c r="C1545">
        <v>4</v>
      </c>
      <c r="D1545" t="s">
        <v>1451</v>
      </c>
    </row>
    <row r="1546" spans="2:4" x14ac:dyDescent="0.25">
      <c r="B1546">
        <v>90010</v>
      </c>
      <c r="C1546">
        <v>5</v>
      </c>
      <c r="D1546" t="s">
        <v>1451</v>
      </c>
    </row>
    <row r="1547" spans="2:4" x14ac:dyDescent="0.25">
      <c r="B1547">
        <v>9002</v>
      </c>
      <c r="C1547">
        <v>4</v>
      </c>
      <c r="D1547" t="s">
        <v>1452</v>
      </c>
    </row>
    <row r="1548" spans="2:4" x14ac:dyDescent="0.25">
      <c r="B1548">
        <v>90020</v>
      </c>
      <c r="C1548">
        <v>5</v>
      </c>
      <c r="D1548" t="s">
        <v>1452</v>
      </c>
    </row>
    <row r="1549" spans="2:4" x14ac:dyDescent="0.25">
      <c r="B1549">
        <v>9003</v>
      </c>
      <c r="C1549">
        <v>4</v>
      </c>
      <c r="D1549" t="s">
        <v>1453</v>
      </c>
    </row>
    <row r="1550" spans="2:4" x14ac:dyDescent="0.25">
      <c r="B1550">
        <v>90030</v>
      </c>
      <c r="C1550">
        <v>5</v>
      </c>
      <c r="D1550" t="s">
        <v>1453</v>
      </c>
    </row>
    <row r="1551" spans="2:4" x14ac:dyDescent="0.25">
      <c r="B1551">
        <v>9004</v>
      </c>
      <c r="C1551">
        <v>4</v>
      </c>
      <c r="D1551" t="s">
        <v>1454</v>
      </c>
    </row>
    <row r="1552" spans="2:4" x14ac:dyDescent="0.25">
      <c r="B1552">
        <v>90040</v>
      </c>
      <c r="C1552">
        <v>5</v>
      </c>
      <c r="D1552" t="s">
        <v>1454</v>
      </c>
    </row>
    <row r="1553" spans="2:4" x14ac:dyDescent="0.25">
      <c r="B1553">
        <v>91</v>
      </c>
      <c r="C1553">
        <v>2</v>
      </c>
      <c r="D1553" t="s">
        <v>667</v>
      </c>
    </row>
    <row r="1554" spans="2:4" x14ac:dyDescent="0.25">
      <c r="B1554">
        <v>910</v>
      </c>
      <c r="C1554">
        <v>3</v>
      </c>
      <c r="D1554" t="s">
        <v>667</v>
      </c>
    </row>
    <row r="1555" spans="2:4" x14ac:dyDescent="0.25">
      <c r="B1555">
        <v>9101</v>
      </c>
      <c r="C1555">
        <v>4</v>
      </c>
      <c r="D1555" t="s">
        <v>1455</v>
      </c>
    </row>
    <row r="1556" spans="2:4" x14ac:dyDescent="0.25">
      <c r="B1556">
        <v>91010</v>
      </c>
      <c r="C1556">
        <v>5</v>
      </c>
      <c r="D1556" t="s">
        <v>1455</v>
      </c>
    </row>
    <row r="1557" spans="2:4" x14ac:dyDescent="0.25">
      <c r="B1557">
        <v>9102</v>
      </c>
      <c r="C1557">
        <v>4</v>
      </c>
      <c r="D1557" t="s">
        <v>1456</v>
      </c>
    </row>
    <row r="1558" spans="2:4" x14ac:dyDescent="0.25">
      <c r="B1558">
        <v>91020</v>
      </c>
      <c r="C1558">
        <v>5</v>
      </c>
      <c r="D1558" t="s">
        <v>1456</v>
      </c>
    </row>
    <row r="1559" spans="2:4" x14ac:dyDescent="0.25">
      <c r="B1559">
        <v>9103</v>
      </c>
      <c r="C1559">
        <v>4</v>
      </c>
      <c r="D1559" t="s">
        <v>1457</v>
      </c>
    </row>
    <row r="1560" spans="2:4" x14ac:dyDescent="0.25">
      <c r="B1560">
        <v>91030</v>
      </c>
      <c r="C1560">
        <v>5</v>
      </c>
      <c r="D1560" t="s">
        <v>1457</v>
      </c>
    </row>
    <row r="1561" spans="2:4" x14ac:dyDescent="0.25">
      <c r="B1561">
        <v>9104</v>
      </c>
      <c r="C1561">
        <v>4</v>
      </c>
      <c r="D1561" t="s">
        <v>1458</v>
      </c>
    </row>
    <row r="1562" spans="2:4" x14ac:dyDescent="0.25">
      <c r="B1562">
        <v>91040</v>
      </c>
      <c r="C1562">
        <v>5</v>
      </c>
      <c r="D1562" t="s">
        <v>1458</v>
      </c>
    </row>
    <row r="1563" spans="2:4" x14ac:dyDescent="0.25">
      <c r="B1563">
        <v>92</v>
      </c>
      <c r="C1563">
        <v>2</v>
      </c>
      <c r="D1563" t="s">
        <v>668</v>
      </c>
    </row>
    <row r="1564" spans="2:4" x14ac:dyDescent="0.25">
      <c r="B1564">
        <v>920</v>
      </c>
      <c r="C1564">
        <v>3</v>
      </c>
      <c r="D1564" t="s">
        <v>668</v>
      </c>
    </row>
    <row r="1565" spans="2:4" x14ac:dyDescent="0.25">
      <c r="B1565">
        <v>9200</v>
      </c>
      <c r="C1565">
        <v>4</v>
      </c>
      <c r="D1565" t="s">
        <v>668</v>
      </c>
    </row>
    <row r="1566" spans="2:4" x14ac:dyDescent="0.25">
      <c r="B1566">
        <v>92000</v>
      </c>
      <c r="C1566">
        <v>5</v>
      </c>
      <c r="D1566" t="s">
        <v>668</v>
      </c>
    </row>
    <row r="1567" spans="2:4" x14ac:dyDescent="0.25">
      <c r="B1567">
        <v>93</v>
      </c>
      <c r="C1567">
        <v>2</v>
      </c>
      <c r="D1567" t="s">
        <v>669</v>
      </c>
    </row>
    <row r="1568" spans="2:4" x14ac:dyDescent="0.25">
      <c r="B1568">
        <v>931</v>
      </c>
      <c r="C1568">
        <v>3</v>
      </c>
      <c r="D1568" t="s">
        <v>1459</v>
      </c>
    </row>
    <row r="1569" spans="2:4" x14ac:dyDescent="0.25">
      <c r="B1569">
        <v>9311</v>
      </c>
      <c r="C1569">
        <v>4</v>
      </c>
      <c r="D1569" t="s">
        <v>1460</v>
      </c>
    </row>
    <row r="1570" spans="2:4" x14ac:dyDescent="0.25">
      <c r="B1570">
        <v>93110</v>
      </c>
      <c r="C1570">
        <v>5</v>
      </c>
      <c r="D1570" t="s">
        <v>1460</v>
      </c>
    </row>
    <row r="1571" spans="2:4" x14ac:dyDescent="0.25">
      <c r="B1571">
        <v>9312</v>
      </c>
      <c r="C1571">
        <v>4</v>
      </c>
      <c r="D1571" t="s">
        <v>1461</v>
      </c>
    </row>
    <row r="1572" spans="2:4" x14ac:dyDescent="0.25">
      <c r="B1572">
        <v>93120</v>
      </c>
      <c r="C1572">
        <v>5</v>
      </c>
      <c r="D1572" t="s">
        <v>1461</v>
      </c>
    </row>
    <row r="1573" spans="2:4" x14ac:dyDescent="0.25">
      <c r="B1573">
        <v>9313</v>
      </c>
      <c r="C1573">
        <v>4</v>
      </c>
      <c r="D1573" t="s">
        <v>1462</v>
      </c>
    </row>
    <row r="1574" spans="2:4" x14ac:dyDescent="0.25">
      <c r="B1574">
        <v>93130</v>
      </c>
      <c r="C1574">
        <v>5</v>
      </c>
      <c r="D1574" t="s">
        <v>1462</v>
      </c>
    </row>
    <row r="1575" spans="2:4" x14ac:dyDescent="0.25">
      <c r="B1575">
        <v>9319</v>
      </c>
      <c r="C1575">
        <v>4</v>
      </c>
      <c r="D1575" t="s">
        <v>1463</v>
      </c>
    </row>
    <row r="1576" spans="2:4" x14ac:dyDescent="0.25">
      <c r="B1576">
        <v>93190</v>
      </c>
      <c r="C1576">
        <v>5</v>
      </c>
      <c r="D1576" t="s">
        <v>1463</v>
      </c>
    </row>
    <row r="1577" spans="2:4" x14ac:dyDescent="0.25">
      <c r="B1577">
        <v>932</v>
      </c>
      <c r="C1577">
        <v>3</v>
      </c>
      <c r="D1577" t="s">
        <v>1464</v>
      </c>
    </row>
    <row r="1578" spans="2:4" x14ac:dyDescent="0.25">
      <c r="B1578">
        <v>9321</v>
      </c>
      <c r="C1578">
        <v>4</v>
      </c>
      <c r="D1578" t="s">
        <v>1465</v>
      </c>
    </row>
    <row r="1579" spans="2:4" x14ac:dyDescent="0.25">
      <c r="B1579">
        <v>93210</v>
      </c>
      <c r="C1579">
        <v>5</v>
      </c>
      <c r="D1579" t="s">
        <v>1465</v>
      </c>
    </row>
    <row r="1580" spans="2:4" x14ac:dyDescent="0.25">
      <c r="B1580">
        <v>9329</v>
      </c>
      <c r="C1580">
        <v>4</v>
      </c>
      <c r="D1580" t="s">
        <v>1466</v>
      </c>
    </row>
    <row r="1581" spans="2:4" x14ac:dyDescent="0.25">
      <c r="B1581">
        <v>93290</v>
      </c>
      <c r="C1581">
        <v>5</v>
      </c>
      <c r="D1581" t="s">
        <v>1466</v>
      </c>
    </row>
    <row r="1582" spans="2:4" x14ac:dyDescent="0.25">
      <c r="B1582">
        <v>94</v>
      </c>
      <c r="C1582">
        <v>2</v>
      </c>
      <c r="D1582" t="s">
        <v>670</v>
      </c>
    </row>
    <row r="1583" spans="2:4" x14ac:dyDescent="0.25">
      <c r="B1583">
        <v>941</v>
      </c>
      <c r="C1583">
        <v>3</v>
      </c>
      <c r="D1583" t="s">
        <v>1467</v>
      </c>
    </row>
    <row r="1584" spans="2:4" x14ac:dyDescent="0.25">
      <c r="B1584">
        <v>9411</v>
      </c>
      <c r="C1584">
        <v>4</v>
      </c>
      <c r="D1584" t="s">
        <v>1468</v>
      </c>
    </row>
    <row r="1585" spans="2:4" x14ac:dyDescent="0.25">
      <c r="B1585">
        <v>94110</v>
      </c>
      <c r="C1585">
        <v>5</v>
      </c>
      <c r="D1585" t="s">
        <v>1468</v>
      </c>
    </row>
    <row r="1586" spans="2:4" x14ac:dyDescent="0.25">
      <c r="B1586">
        <v>9412</v>
      </c>
      <c r="C1586">
        <v>4</v>
      </c>
      <c r="D1586" t="s">
        <v>1469</v>
      </c>
    </row>
    <row r="1587" spans="2:4" x14ac:dyDescent="0.25">
      <c r="B1587">
        <v>94120</v>
      </c>
      <c r="C1587">
        <v>5</v>
      </c>
      <c r="D1587" t="s">
        <v>1469</v>
      </c>
    </row>
    <row r="1588" spans="2:4" x14ac:dyDescent="0.25">
      <c r="B1588">
        <v>942</v>
      </c>
      <c r="C1588">
        <v>3</v>
      </c>
      <c r="D1588" t="s">
        <v>1470</v>
      </c>
    </row>
    <row r="1589" spans="2:4" x14ac:dyDescent="0.25">
      <c r="B1589">
        <v>9420</v>
      </c>
      <c r="C1589">
        <v>4</v>
      </c>
      <c r="D1589" t="s">
        <v>1470</v>
      </c>
    </row>
    <row r="1590" spans="2:4" x14ac:dyDescent="0.25">
      <c r="B1590">
        <v>94200</v>
      </c>
      <c r="C1590">
        <v>5</v>
      </c>
      <c r="D1590" t="s">
        <v>1470</v>
      </c>
    </row>
    <row r="1591" spans="2:4" x14ac:dyDescent="0.25">
      <c r="B1591">
        <v>949</v>
      </c>
      <c r="C1591">
        <v>3</v>
      </c>
      <c r="D1591" t="s">
        <v>1471</v>
      </c>
    </row>
    <row r="1592" spans="2:4" x14ac:dyDescent="0.25">
      <c r="B1592">
        <v>9491</v>
      </c>
      <c r="C1592">
        <v>4</v>
      </c>
      <c r="D1592" t="s">
        <v>1472</v>
      </c>
    </row>
    <row r="1593" spans="2:4" x14ac:dyDescent="0.25">
      <c r="B1593">
        <v>94910</v>
      </c>
      <c r="C1593">
        <v>5</v>
      </c>
      <c r="D1593" t="s">
        <v>1472</v>
      </c>
    </row>
    <row r="1594" spans="2:4" x14ac:dyDescent="0.25">
      <c r="B1594">
        <v>9492</v>
      </c>
      <c r="C1594">
        <v>4</v>
      </c>
      <c r="D1594" t="s">
        <v>1473</v>
      </c>
    </row>
    <row r="1595" spans="2:4" x14ac:dyDescent="0.25">
      <c r="B1595">
        <v>94920</v>
      </c>
      <c r="C1595">
        <v>5</v>
      </c>
      <c r="D1595" t="s">
        <v>1473</v>
      </c>
    </row>
    <row r="1596" spans="2:4" x14ac:dyDescent="0.25">
      <c r="B1596">
        <v>9499</v>
      </c>
      <c r="C1596">
        <v>4</v>
      </c>
      <c r="D1596" t="s">
        <v>1474</v>
      </c>
    </row>
    <row r="1597" spans="2:4" x14ac:dyDescent="0.25">
      <c r="B1597">
        <v>94991</v>
      </c>
      <c r="C1597">
        <v>5</v>
      </c>
      <c r="D1597" t="s">
        <v>1475</v>
      </c>
    </row>
    <row r="1598" spans="2:4" x14ac:dyDescent="0.25">
      <c r="B1598">
        <v>94999</v>
      </c>
      <c r="C1598">
        <v>5</v>
      </c>
      <c r="D1598" t="s">
        <v>1476</v>
      </c>
    </row>
    <row r="1599" spans="2:4" x14ac:dyDescent="0.25">
      <c r="B1599">
        <v>95</v>
      </c>
      <c r="C1599">
        <v>2</v>
      </c>
      <c r="D1599" t="s">
        <v>671</v>
      </c>
    </row>
    <row r="1600" spans="2:4" x14ac:dyDescent="0.25">
      <c r="B1600">
        <v>951</v>
      </c>
      <c r="C1600">
        <v>3</v>
      </c>
      <c r="D1600" t="s">
        <v>1477</v>
      </c>
    </row>
    <row r="1601" spans="2:4" x14ac:dyDescent="0.25">
      <c r="B1601">
        <v>9511</v>
      </c>
      <c r="C1601">
        <v>4</v>
      </c>
      <c r="D1601" t="s">
        <v>1478</v>
      </c>
    </row>
    <row r="1602" spans="2:4" x14ac:dyDescent="0.25">
      <c r="B1602">
        <v>95110</v>
      </c>
      <c r="C1602">
        <v>5</v>
      </c>
      <c r="D1602" t="s">
        <v>1478</v>
      </c>
    </row>
    <row r="1603" spans="2:4" x14ac:dyDescent="0.25">
      <c r="B1603">
        <v>9512</v>
      </c>
      <c r="C1603">
        <v>4</v>
      </c>
      <c r="D1603" t="s">
        <v>1479</v>
      </c>
    </row>
    <row r="1604" spans="2:4" x14ac:dyDescent="0.25">
      <c r="B1604">
        <v>95120</v>
      </c>
      <c r="C1604">
        <v>5</v>
      </c>
      <c r="D1604" t="s">
        <v>1479</v>
      </c>
    </row>
    <row r="1605" spans="2:4" x14ac:dyDescent="0.25">
      <c r="B1605">
        <v>952</v>
      </c>
      <c r="C1605">
        <v>3</v>
      </c>
      <c r="D1605" t="s">
        <v>1480</v>
      </c>
    </row>
    <row r="1606" spans="2:4" x14ac:dyDescent="0.25">
      <c r="B1606">
        <v>9521</v>
      </c>
      <c r="C1606">
        <v>4</v>
      </c>
      <c r="D1606" t="s">
        <v>1481</v>
      </c>
    </row>
    <row r="1607" spans="2:4" x14ac:dyDescent="0.25">
      <c r="B1607">
        <v>95210</v>
      </c>
      <c r="C1607">
        <v>5</v>
      </c>
      <c r="D1607" t="s">
        <v>1481</v>
      </c>
    </row>
    <row r="1608" spans="2:4" x14ac:dyDescent="0.25">
      <c r="B1608">
        <v>9522</v>
      </c>
      <c r="C1608">
        <v>4</v>
      </c>
      <c r="D1608" t="s">
        <v>1482</v>
      </c>
    </row>
    <row r="1609" spans="2:4" x14ac:dyDescent="0.25">
      <c r="B1609">
        <v>95220</v>
      </c>
      <c r="C1609">
        <v>5</v>
      </c>
      <c r="D1609" t="s">
        <v>1482</v>
      </c>
    </row>
    <row r="1610" spans="2:4" x14ac:dyDescent="0.25">
      <c r="B1610">
        <v>9523</v>
      </c>
      <c r="C1610">
        <v>4</v>
      </c>
      <c r="D1610" t="s">
        <v>1483</v>
      </c>
    </row>
    <row r="1611" spans="2:4" x14ac:dyDescent="0.25">
      <c r="B1611">
        <v>95230</v>
      </c>
      <c r="C1611">
        <v>5</v>
      </c>
      <c r="D1611" t="s">
        <v>1483</v>
      </c>
    </row>
    <row r="1612" spans="2:4" x14ac:dyDescent="0.25">
      <c r="B1612">
        <v>9524</v>
      </c>
      <c r="C1612">
        <v>4</v>
      </c>
      <c r="D1612" t="s">
        <v>1484</v>
      </c>
    </row>
    <row r="1613" spans="2:4" x14ac:dyDescent="0.25">
      <c r="B1613">
        <v>95240</v>
      </c>
      <c r="C1613">
        <v>5</v>
      </c>
      <c r="D1613" t="s">
        <v>1484</v>
      </c>
    </row>
    <row r="1614" spans="2:4" x14ac:dyDescent="0.25">
      <c r="B1614">
        <v>9525</v>
      </c>
      <c r="C1614">
        <v>4</v>
      </c>
      <c r="D1614" t="s">
        <v>1485</v>
      </c>
    </row>
    <row r="1615" spans="2:4" x14ac:dyDescent="0.25">
      <c r="B1615">
        <v>95250</v>
      </c>
      <c r="C1615">
        <v>5</v>
      </c>
      <c r="D1615" t="s">
        <v>1485</v>
      </c>
    </row>
    <row r="1616" spans="2:4" x14ac:dyDescent="0.25">
      <c r="B1616">
        <v>9529</v>
      </c>
      <c r="C1616">
        <v>4</v>
      </c>
      <c r="D1616" t="s">
        <v>1486</v>
      </c>
    </row>
    <row r="1617" spans="2:4" x14ac:dyDescent="0.25">
      <c r="B1617">
        <v>95290</v>
      </c>
      <c r="C1617">
        <v>5</v>
      </c>
      <c r="D1617" t="s">
        <v>1486</v>
      </c>
    </row>
    <row r="1618" spans="2:4" x14ac:dyDescent="0.25">
      <c r="B1618">
        <v>96</v>
      </c>
      <c r="C1618">
        <v>2</v>
      </c>
      <c r="D1618" t="s">
        <v>672</v>
      </c>
    </row>
    <row r="1619" spans="2:4" x14ac:dyDescent="0.25">
      <c r="B1619">
        <v>960</v>
      </c>
      <c r="C1619">
        <v>3</v>
      </c>
      <c r="D1619" t="s">
        <v>672</v>
      </c>
    </row>
    <row r="1620" spans="2:4" x14ac:dyDescent="0.25">
      <c r="B1620">
        <v>9601</v>
      </c>
      <c r="C1620">
        <v>4</v>
      </c>
      <c r="D1620" t="s">
        <v>1487</v>
      </c>
    </row>
    <row r="1621" spans="2:4" x14ac:dyDescent="0.25">
      <c r="B1621">
        <v>96010</v>
      </c>
      <c r="C1621">
        <v>5</v>
      </c>
      <c r="D1621" t="s">
        <v>1487</v>
      </c>
    </row>
    <row r="1622" spans="2:4" x14ac:dyDescent="0.25">
      <c r="B1622">
        <v>9602</v>
      </c>
      <c r="C1622">
        <v>4</v>
      </c>
      <c r="D1622" t="s">
        <v>1488</v>
      </c>
    </row>
    <row r="1623" spans="2:4" x14ac:dyDescent="0.25">
      <c r="B1623">
        <v>96021</v>
      </c>
      <c r="C1623">
        <v>5</v>
      </c>
      <c r="D1623" t="s">
        <v>1489</v>
      </c>
    </row>
    <row r="1624" spans="2:4" x14ac:dyDescent="0.25">
      <c r="B1624">
        <v>96022</v>
      </c>
      <c r="C1624">
        <v>5</v>
      </c>
      <c r="D1624" t="s">
        <v>1490</v>
      </c>
    </row>
    <row r="1625" spans="2:4" x14ac:dyDescent="0.25">
      <c r="B1625">
        <v>9603</v>
      </c>
      <c r="C1625">
        <v>4</v>
      </c>
      <c r="D1625" t="s">
        <v>1491</v>
      </c>
    </row>
    <row r="1626" spans="2:4" x14ac:dyDescent="0.25">
      <c r="B1626">
        <v>96030</v>
      </c>
      <c r="C1626">
        <v>5</v>
      </c>
      <c r="D1626" t="s">
        <v>1491</v>
      </c>
    </row>
    <row r="1627" spans="2:4" x14ac:dyDescent="0.25">
      <c r="B1627">
        <v>9604</v>
      </c>
      <c r="C1627">
        <v>4</v>
      </c>
      <c r="D1627" t="s">
        <v>1492</v>
      </c>
    </row>
    <row r="1628" spans="2:4" x14ac:dyDescent="0.25">
      <c r="B1628">
        <v>96040</v>
      </c>
      <c r="C1628">
        <v>5</v>
      </c>
      <c r="D1628" t="s">
        <v>1492</v>
      </c>
    </row>
    <row r="1629" spans="2:4" x14ac:dyDescent="0.25">
      <c r="B1629">
        <v>9609</v>
      </c>
      <c r="C1629">
        <v>4</v>
      </c>
      <c r="D1629" t="s">
        <v>1493</v>
      </c>
    </row>
    <row r="1630" spans="2:4" x14ac:dyDescent="0.25">
      <c r="B1630">
        <v>96090</v>
      </c>
      <c r="C1630">
        <v>5</v>
      </c>
      <c r="D1630" t="s">
        <v>1493</v>
      </c>
    </row>
    <row r="1631" spans="2:4" x14ac:dyDescent="0.25">
      <c r="B1631">
        <v>97</v>
      </c>
      <c r="C1631">
        <v>2</v>
      </c>
      <c r="D1631" t="s">
        <v>673</v>
      </c>
    </row>
    <row r="1632" spans="2:4" x14ac:dyDescent="0.25">
      <c r="B1632">
        <v>970</v>
      </c>
      <c r="C1632">
        <v>3</v>
      </c>
      <c r="D1632" t="s">
        <v>673</v>
      </c>
    </row>
    <row r="1633" spans="2:4" x14ac:dyDescent="0.25">
      <c r="B1633">
        <v>9700</v>
      </c>
      <c r="C1633">
        <v>4</v>
      </c>
      <c r="D1633" t="s">
        <v>673</v>
      </c>
    </row>
    <row r="1634" spans="2:4" x14ac:dyDescent="0.25">
      <c r="B1634">
        <v>97000</v>
      </c>
      <c r="C1634">
        <v>5</v>
      </c>
      <c r="D1634" t="s">
        <v>673</v>
      </c>
    </row>
    <row r="1635" spans="2:4" x14ac:dyDescent="0.25">
      <c r="B1635">
        <v>98</v>
      </c>
      <c r="C1635">
        <v>2</v>
      </c>
      <c r="D1635" t="s">
        <v>674</v>
      </c>
    </row>
    <row r="1636" spans="2:4" x14ac:dyDescent="0.25">
      <c r="B1636">
        <v>981</v>
      </c>
      <c r="C1636">
        <v>3</v>
      </c>
      <c r="D1636" t="s">
        <v>1494</v>
      </c>
    </row>
    <row r="1637" spans="2:4" x14ac:dyDescent="0.25">
      <c r="B1637">
        <v>9810</v>
      </c>
      <c r="C1637">
        <v>4</v>
      </c>
      <c r="D1637" t="s">
        <v>1494</v>
      </c>
    </row>
    <row r="1638" spans="2:4" x14ac:dyDescent="0.25">
      <c r="B1638">
        <v>98100</v>
      </c>
      <c r="C1638">
        <v>5</v>
      </c>
      <c r="D1638" t="s">
        <v>1494</v>
      </c>
    </row>
    <row r="1639" spans="2:4" x14ac:dyDescent="0.25">
      <c r="B1639">
        <v>982</v>
      </c>
      <c r="C1639">
        <v>3</v>
      </c>
      <c r="D1639" t="s">
        <v>1495</v>
      </c>
    </row>
    <row r="1640" spans="2:4" x14ac:dyDescent="0.25">
      <c r="B1640">
        <v>9820</v>
      </c>
      <c r="C1640">
        <v>4</v>
      </c>
      <c r="D1640" t="s">
        <v>1495</v>
      </c>
    </row>
    <row r="1641" spans="2:4" x14ac:dyDescent="0.25">
      <c r="B1641">
        <v>98200</v>
      </c>
      <c r="C1641">
        <v>5</v>
      </c>
      <c r="D1641" t="s">
        <v>1495</v>
      </c>
    </row>
    <row r="1642" spans="2:4" x14ac:dyDescent="0.25">
      <c r="B1642">
        <v>99</v>
      </c>
      <c r="C1642">
        <v>2</v>
      </c>
      <c r="D1642" t="s">
        <v>675</v>
      </c>
    </row>
    <row r="1643" spans="2:4" x14ac:dyDescent="0.25">
      <c r="B1643">
        <v>990</v>
      </c>
      <c r="C1643">
        <v>3</v>
      </c>
      <c r="D1643" t="s">
        <v>675</v>
      </c>
    </row>
    <row r="1644" spans="2:4" x14ac:dyDescent="0.25">
      <c r="B1644">
        <v>9900</v>
      </c>
      <c r="C1644">
        <v>4</v>
      </c>
      <c r="D1644" t="s">
        <v>675</v>
      </c>
    </row>
    <row r="1645" spans="2:4" x14ac:dyDescent="0.25">
      <c r="B1645">
        <v>99000</v>
      </c>
      <c r="C1645">
        <v>5</v>
      </c>
      <c r="D1645" t="s">
        <v>675</v>
      </c>
    </row>
    <row r="1646" spans="2:4" x14ac:dyDescent="0.25">
      <c r="B1646">
        <v>99999</v>
      </c>
      <c r="C1646">
        <v>5</v>
      </c>
      <c r="D1646" t="s">
        <v>1496</v>
      </c>
    </row>
    <row r="1647" spans="2:4" x14ac:dyDescent="0.25">
      <c r="B1647" t="s">
        <v>1497</v>
      </c>
      <c r="C1647">
        <v>1</v>
      </c>
      <c r="D1647" t="s">
        <v>1498</v>
      </c>
    </row>
    <row r="1648" spans="2:4" x14ac:dyDescent="0.25">
      <c r="B1648" t="s">
        <v>1499</v>
      </c>
      <c r="C1648">
        <v>1</v>
      </c>
      <c r="D1648" t="s">
        <v>1500</v>
      </c>
    </row>
    <row r="1649" spans="2:4" x14ac:dyDescent="0.25">
      <c r="B1649" t="s">
        <v>1501</v>
      </c>
      <c r="C1649">
        <v>1</v>
      </c>
      <c r="D1649" t="s">
        <v>1502</v>
      </c>
    </row>
    <row r="1650" spans="2:4" x14ac:dyDescent="0.25">
      <c r="B1650" t="s">
        <v>1503</v>
      </c>
      <c r="C1650">
        <v>1</v>
      </c>
      <c r="D1650" t="s">
        <v>1504</v>
      </c>
    </row>
    <row r="1651" spans="2:4" x14ac:dyDescent="0.25">
      <c r="B1651" t="s">
        <v>1505</v>
      </c>
      <c r="C1651">
        <v>1</v>
      </c>
      <c r="D1651" t="s">
        <v>1506</v>
      </c>
    </row>
    <row r="1652" spans="2:4" x14ac:dyDescent="0.25">
      <c r="B1652" t="s">
        <v>1507</v>
      </c>
      <c r="C1652">
        <v>1</v>
      </c>
      <c r="D1652" t="s">
        <v>1508</v>
      </c>
    </row>
    <row r="1653" spans="2:4" x14ac:dyDescent="0.25">
      <c r="B1653" t="s">
        <v>1509</v>
      </c>
      <c r="C1653">
        <v>1</v>
      </c>
      <c r="D1653" t="s">
        <v>1510</v>
      </c>
    </row>
    <row r="1654" spans="2:4" x14ac:dyDescent="0.25">
      <c r="B1654" t="s">
        <v>1511</v>
      </c>
      <c r="C1654">
        <v>1</v>
      </c>
      <c r="D1654" t="s">
        <v>1512</v>
      </c>
    </row>
    <row r="1655" spans="2:4" x14ac:dyDescent="0.25">
      <c r="B1655" t="s">
        <v>1513</v>
      </c>
      <c r="C1655">
        <v>1</v>
      </c>
      <c r="D1655" t="s">
        <v>1514</v>
      </c>
    </row>
    <row r="1656" spans="2:4" x14ac:dyDescent="0.25">
      <c r="B1656" t="s">
        <v>1515</v>
      </c>
      <c r="C1656">
        <v>1</v>
      </c>
      <c r="D1656" t="s">
        <v>1516</v>
      </c>
    </row>
    <row r="1657" spans="2:4" x14ac:dyDescent="0.25">
      <c r="B1657" t="s">
        <v>1517</v>
      </c>
      <c r="C1657">
        <v>1</v>
      </c>
      <c r="D1657" t="s">
        <v>1518</v>
      </c>
    </row>
    <row r="1658" spans="2:4" x14ac:dyDescent="0.25">
      <c r="B1658" t="s">
        <v>1519</v>
      </c>
      <c r="C1658">
        <v>1</v>
      </c>
      <c r="D1658" t="s">
        <v>1520</v>
      </c>
    </row>
    <row r="1659" spans="2:4" x14ac:dyDescent="0.25">
      <c r="B1659" t="s">
        <v>1521</v>
      </c>
      <c r="C1659">
        <v>1</v>
      </c>
      <c r="D1659" t="s">
        <v>1522</v>
      </c>
    </row>
    <row r="1660" spans="2:4" x14ac:dyDescent="0.25">
      <c r="B1660" t="s">
        <v>1523</v>
      </c>
      <c r="C1660">
        <v>1</v>
      </c>
      <c r="D1660" t="s">
        <v>1524</v>
      </c>
    </row>
    <row r="1661" spans="2:4" x14ac:dyDescent="0.25">
      <c r="B1661" t="s">
        <v>1525</v>
      </c>
      <c r="C1661">
        <v>1</v>
      </c>
      <c r="D1661" t="s">
        <v>1526</v>
      </c>
    </row>
    <row r="1662" spans="2:4" x14ac:dyDescent="0.25">
      <c r="B1662" t="s">
        <v>1527</v>
      </c>
      <c r="C1662">
        <v>1</v>
      </c>
      <c r="D1662" t="s">
        <v>1528</v>
      </c>
    </row>
    <row r="1663" spans="2:4" x14ac:dyDescent="0.25">
      <c r="B1663" t="s">
        <v>1529</v>
      </c>
      <c r="C1663">
        <v>1</v>
      </c>
      <c r="D1663" t="s">
        <v>1530</v>
      </c>
    </row>
    <row r="1664" spans="2:4" x14ac:dyDescent="0.25">
      <c r="B1664" t="s">
        <v>1531</v>
      </c>
      <c r="C1664">
        <v>1</v>
      </c>
      <c r="D1664" t="s">
        <v>1532</v>
      </c>
    </row>
    <row r="1665" spans="2:4" x14ac:dyDescent="0.25">
      <c r="B1665" t="s">
        <v>1533</v>
      </c>
      <c r="C1665">
        <v>1</v>
      </c>
      <c r="D1665" t="s">
        <v>1534</v>
      </c>
    </row>
    <row r="1666" spans="2:4" x14ac:dyDescent="0.25">
      <c r="B1666" t="s">
        <v>1535</v>
      </c>
      <c r="C1666">
        <v>1</v>
      </c>
      <c r="D1666" t="s">
        <v>1536</v>
      </c>
    </row>
    <row r="1667" spans="2:4" x14ac:dyDescent="0.25">
      <c r="B1667" t="s">
        <v>1537</v>
      </c>
      <c r="C1667">
        <v>1</v>
      </c>
      <c r="D1667" t="s">
        <v>1538</v>
      </c>
    </row>
    <row r="1668" spans="2:4" x14ac:dyDescent="0.25">
      <c r="B1668" t="s">
        <v>1539</v>
      </c>
      <c r="C1668">
        <v>1</v>
      </c>
      <c r="D1668" t="s">
        <v>1540</v>
      </c>
    </row>
  </sheetData>
  <autoFilter ref="B6:D1668" xr:uid="{6BF46C6D-6DDC-441C-A8A5-AE857805ADE9}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EBD1-B727-494C-8CB2-0D66C466FEDD}">
  <dimension ref="B1:K107"/>
  <sheetViews>
    <sheetView showGridLines="0" tabSelected="1" zoomScaleNormal="100" workbookViewId="0">
      <selection activeCell="C5" sqref="C5"/>
    </sheetView>
  </sheetViews>
  <sheetFormatPr defaultRowHeight="15" x14ac:dyDescent="0.25"/>
  <cols>
    <col min="1" max="1" width="2.7109375" customWidth="1"/>
    <col min="2" max="2" width="7" bestFit="1" customWidth="1"/>
    <col min="3" max="3" width="49.5703125" bestFit="1" customWidth="1"/>
    <col min="4" max="4" width="10" bestFit="1" customWidth="1"/>
    <col min="5" max="5" width="9.5703125" bestFit="1" customWidth="1"/>
    <col min="6" max="6" width="30.42578125" bestFit="1" customWidth="1"/>
    <col min="7" max="7" width="14.28515625" customWidth="1"/>
  </cols>
  <sheetData>
    <row r="1" spans="2:11" ht="57.75" customHeight="1" x14ac:dyDescent="0.5">
      <c r="C1" s="6" t="s">
        <v>534</v>
      </c>
    </row>
    <row r="3" spans="2:11" s="2" customFormat="1" x14ac:dyDescent="0.25">
      <c r="B3" s="1" t="s">
        <v>133</v>
      </c>
      <c r="C3" s="1"/>
      <c r="D3" s="17"/>
      <c r="E3" s="17"/>
      <c r="F3" s="17"/>
      <c r="G3" s="17"/>
      <c r="H3" s="17"/>
      <c r="I3" s="17"/>
      <c r="J3" s="17"/>
      <c r="K3" s="17"/>
    </row>
    <row r="4" spans="2:11" s="2" customForma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2:11" s="2" customFormat="1" ht="15" customHeight="1" x14ac:dyDescent="0.25">
      <c r="B5" s="61" t="s">
        <v>0</v>
      </c>
      <c r="C5" s="19">
        <v>5402062010</v>
      </c>
      <c r="D5" s="20"/>
      <c r="E5" s="20"/>
      <c r="F5" s="17"/>
      <c r="G5" s="17"/>
      <c r="H5" s="17"/>
      <c r="I5" s="17"/>
      <c r="J5" s="17"/>
      <c r="K5" s="17"/>
    </row>
    <row r="6" spans="2:11" s="2" customFormat="1" ht="15" customHeight="1" x14ac:dyDescent="0.25">
      <c r="B6" s="61" t="s">
        <v>107</v>
      </c>
      <c r="C6" s="21" t="str">
        <f>_xll.FinCompanyName(C5)</f>
        <v>N1 hf.</v>
      </c>
      <c r="D6" s="20"/>
      <c r="E6" s="20"/>
      <c r="F6" s="17"/>
      <c r="G6" s="17"/>
      <c r="H6" s="17"/>
      <c r="I6" s="17"/>
      <c r="J6" s="17"/>
      <c r="K6" s="17"/>
    </row>
    <row r="7" spans="2:11" s="2" customFormat="1" x14ac:dyDescent="0.25">
      <c r="B7" s="18" t="s">
        <v>134</v>
      </c>
      <c r="C7" s="19">
        <v>2020</v>
      </c>
      <c r="D7" s="22"/>
      <c r="E7" s="20"/>
      <c r="F7" s="17"/>
      <c r="G7" s="17"/>
      <c r="H7" s="17"/>
      <c r="I7" s="17"/>
      <c r="J7" s="17"/>
      <c r="K7" s="17"/>
    </row>
    <row r="8" spans="2:11" s="2" customFormat="1" ht="15" hidden="1" customHeight="1" x14ac:dyDescent="0.25">
      <c r="B8" s="18" t="s">
        <v>135</v>
      </c>
      <c r="C8" s="23" t="s">
        <v>1</v>
      </c>
      <c r="D8" s="22"/>
      <c r="E8" s="20"/>
      <c r="F8" s="17"/>
      <c r="G8" s="17"/>
      <c r="H8" s="17"/>
      <c r="I8" s="17"/>
      <c r="J8" s="17"/>
      <c r="K8" s="17"/>
    </row>
    <row r="9" spans="2:11" s="2" customFormat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s="2" customFormat="1" x14ac:dyDescent="0.25">
      <c r="B10" s="1"/>
      <c r="C10" s="17"/>
      <c r="D10" s="17"/>
      <c r="E10" s="17"/>
      <c r="F10" s="17"/>
      <c r="G10" s="17"/>
      <c r="H10" s="17"/>
      <c r="I10" s="17"/>
      <c r="J10" s="17"/>
      <c r="K10" s="17"/>
    </row>
    <row r="11" spans="2:11" s="2" customFormat="1" x14ac:dyDescent="0.25">
      <c r="B11" s="27" t="s">
        <v>2</v>
      </c>
      <c r="C11" s="27" t="s">
        <v>3</v>
      </c>
      <c r="D11" s="27" t="s">
        <v>4</v>
      </c>
      <c r="E11" s="27" t="s">
        <v>5</v>
      </c>
      <c r="F11" s="27" t="s">
        <v>6</v>
      </c>
      <c r="G11" s="17"/>
      <c r="H11" s="17"/>
      <c r="I11" s="17"/>
      <c r="J11" s="17"/>
      <c r="K11" s="17"/>
    </row>
    <row r="12" spans="2:11" s="2" customFormat="1" x14ac:dyDescent="0.25">
      <c r="B12" s="1">
        <v>100000</v>
      </c>
      <c r="C12" s="1" t="s">
        <v>7</v>
      </c>
      <c r="D12" s="1">
        <v>2266303</v>
      </c>
      <c r="E12" s="17">
        <v>0</v>
      </c>
      <c r="F12" s="17" t="s">
        <v>8</v>
      </c>
      <c r="G12" s="17"/>
      <c r="H12" s="17"/>
      <c r="I12" s="17"/>
      <c r="J12" s="17"/>
      <c r="K12" s="17"/>
    </row>
    <row r="13" spans="2:11" s="2" customFormat="1" x14ac:dyDescent="0.25">
      <c r="B13" s="17">
        <v>110000</v>
      </c>
      <c r="C13" s="17" t="s">
        <v>9</v>
      </c>
      <c r="D13" s="17">
        <v>86259698</v>
      </c>
      <c r="E13" s="17">
        <v>100000</v>
      </c>
      <c r="F13" s="17" t="s">
        <v>10</v>
      </c>
      <c r="G13" s="17"/>
      <c r="H13" s="17"/>
      <c r="I13" s="17"/>
      <c r="J13" s="17"/>
      <c r="K13" s="17"/>
    </row>
    <row r="14" spans="2:11" s="2" customFormat="1" x14ac:dyDescent="0.25">
      <c r="B14" s="17">
        <v>111000</v>
      </c>
      <c r="C14" s="17" t="s">
        <v>11</v>
      </c>
      <c r="D14" s="17">
        <v>86259698</v>
      </c>
      <c r="E14" s="17">
        <v>110000</v>
      </c>
      <c r="F14" s="17" t="s">
        <v>12</v>
      </c>
      <c r="G14" s="17"/>
      <c r="H14" s="17"/>
      <c r="I14" s="17"/>
      <c r="J14" s="17"/>
      <c r="K14" s="17"/>
    </row>
    <row r="15" spans="2:11" s="2" customFormat="1" x14ac:dyDescent="0.25">
      <c r="B15" s="17">
        <v>120000</v>
      </c>
      <c r="C15" s="17" t="s">
        <v>13</v>
      </c>
      <c r="D15" s="17">
        <v>-65575588</v>
      </c>
      <c r="E15" s="17">
        <v>100000</v>
      </c>
      <c r="F15" s="17" t="s">
        <v>14</v>
      </c>
      <c r="G15" s="17"/>
      <c r="H15" s="17"/>
      <c r="I15" s="17"/>
      <c r="J15" s="17"/>
      <c r="K15" s="17"/>
    </row>
    <row r="16" spans="2:11" s="2" customFormat="1" x14ac:dyDescent="0.25">
      <c r="B16" s="17">
        <v>129999</v>
      </c>
      <c r="C16" s="17" t="s">
        <v>15</v>
      </c>
      <c r="D16" s="17">
        <v>-65575588</v>
      </c>
      <c r="E16" s="17">
        <v>120000</v>
      </c>
      <c r="F16" s="17" t="s">
        <v>16</v>
      </c>
      <c r="G16" s="17"/>
      <c r="H16" s="17"/>
      <c r="I16" s="17"/>
      <c r="J16" s="17"/>
      <c r="K16" s="17"/>
    </row>
    <row r="17" spans="2:11" s="2" customFormat="1" x14ac:dyDescent="0.25">
      <c r="B17" s="17">
        <v>910300</v>
      </c>
      <c r="C17" s="17" t="s">
        <v>17</v>
      </c>
      <c r="D17" s="17">
        <v>20684110</v>
      </c>
      <c r="E17" s="17">
        <v>120000</v>
      </c>
      <c r="F17" s="17" t="s">
        <v>18</v>
      </c>
      <c r="G17" s="17"/>
      <c r="H17" s="17"/>
      <c r="I17" s="17"/>
      <c r="J17" s="17"/>
      <c r="K17" s="17"/>
    </row>
    <row r="18" spans="2:11" s="2" customFormat="1" x14ac:dyDescent="0.25">
      <c r="B18" s="17">
        <v>130000</v>
      </c>
      <c r="C18" s="17" t="s">
        <v>535</v>
      </c>
      <c r="D18" s="17">
        <v>1658297</v>
      </c>
      <c r="E18" s="17">
        <v>100000</v>
      </c>
      <c r="F18" s="17" t="s">
        <v>536</v>
      </c>
      <c r="G18" s="17"/>
      <c r="H18" s="17"/>
      <c r="I18" s="17"/>
      <c r="J18" s="17"/>
      <c r="K18" s="17"/>
    </row>
    <row r="19" spans="2:11" s="2" customFormat="1" x14ac:dyDescent="0.25">
      <c r="B19" s="17">
        <v>134999</v>
      </c>
      <c r="C19" s="17" t="s">
        <v>537</v>
      </c>
      <c r="D19" s="17">
        <v>1658297</v>
      </c>
      <c r="E19" s="17">
        <v>130000</v>
      </c>
      <c r="F19" s="17" t="s">
        <v>538</v>
      </c>
      <c r="G19" s="17"/>
      <c r="H19" s="17"/>
      <c r="I19" s="17"/>
      <c r="J19" s="17"/>
      <c r="K19" s="17"/>
    </row>
    <row r="20" spans="2:11" s="2" customFormat="1" x14ac:dyDescent="0.25">
      <c r="B20" s="17">
        <v>910100</v>
      </c>
      <c r="C20" s="17" t="s">
        <v>9</v>
      </c>
      <c r="D20" s="17">
        <v>87917995</v>
      </c>
      <c r="E20" s="17">
        <v>130000</v>
      </c>
      <c r="F20" s="17" t="s">
        <v>19</v>
      </c>
      <c r="G20" s="17"/>
      <c r="H20" s="17"/>
      <c r="I20" s="17"/>
      <c r="J20" s="17"/>
      <c r="K20" s="17"/>
    </row>
    <row r="21" spans="2:11" s="2" customFormat="1" x14ac:dyDescent="0.25">
      <c r="B21" s="17">
        <v>910200</v>
      </c>
      <c r="C21" s="17" t="s">
        <v>20</v>
      </c>
      <c r="D21" s="17">
        <v>-80861453</v>
      </c>
      <c r="E21" s="17">
        <v>135000</v>
      </c>
      <c r="F21" s="17" t="s">
        <v>21</v>
      </c>
      <c r="G21" s="17"/>
      <c r="H21" s="17"/>
      <c r="I21" s="17"/>
      <c r="J21" s="17"/>
      <c r="K21" s="17"/>
    </row>
    <row r="22" spans="2:11" s="2" customFormat="1" x14ac:dyDescent="0.25">
      <c r="B22" s="17">
        <v>135000</v>
      </c>
      <c r="C22" s="17" t="s">
        <v>22</v>
      </c>
      <c r="D22" s="17">
        <v>-15285865</v>
      </c>
      <c r="E22" s="17">
        <v>100000</v>
      </c>
      <c r="F22" s="17" t="s">
        <v>23</v>
      </c>
      <c r="G22" s="17"/>
      <c r="H22" s="17"/>
      <c r="I22" s="17"/>
      <c r="J22" s="17"/>
      <c r="K22" s="17"/>
    </row>
    <row r="23" spans="2:11" s="2" customFormat="1" x14ac:dyDescent="0.25">
      <c r="B23" s="17">
        <v>135400</v>
      </c>
      <c r="C23" s="17" t="s">
        <v>24</v>
      </c>
      <c r="D23" s="17">
        <v>-10520930</v>
      </c>
      <c r="E23" s="17">
        <v>135000</v>
      </c>
      <c r="F23" s="17" t="s">
        <v>25</v>
      </c>
      <c r="G23" s="17"/>
      <c r="H23" s="17"/>
      <c r="I23" s="17"/>
      <c r="J23" s="17"/>
      <c r="K23" s="17"/>
    </row>
    <row r="24" spans="2:11" s="2" customFormat="1" x14ac:dyDescent="0.25">
      <c r="B24" s="17">
        <v>135999</v>
      </c>
      <c r="C24" s="17" t="s">
        <v>26</v>
      </c>
      <c r="D24" s="17">
        <v>-4764935</v>
      </c>
      <c r="E24" s="17">
        <v>135000</v>
      </c>
      <c r="F24" s="17" t="s">
        <v>27</v>
      </c>
      <c r="G24" s="17"/>
      <c r="H24" s="17"/>
      <c r="I24" s="17"/>
      <c r="J24" s="17"/>
      <c r="K24" s="17"/>
    </row>
    <row r="25" spans="2:11" s="2" customFormat="1" x14ac:dyDescent="0.25">
      <c r="B25" s="17">
        <v>910400</v>
      </c>
      <c r="C25" s="17" t="s">
        <v>28</v>
      </c>
      <c r="D25" s="17">
        <v>7056542</v>
      </c>
      <c r="E25" s="17">
        <v>135000</v>
      </c>
      <c r="F25" s="17" t="s">
        <v>29</v>
      </c>
      <c r="G25" s="17"/>
      <c r="H25" s="17"/>
      <c r="I25" s="17"/>
      <c r="J25" s="17"/>
      <c r="K25" s="17"/>
    </row>
    <row r="26" spans="2:11" s="2" customFormat="1" x14ac:dyDescent="0.25">
      <c r="B26" s="17">
        <v>140000</v>
      </c>
      <c r="C26" s="17" t="s">
        <v>30</v>
      </c>
      <c r="D26" s="17">
        <v>-2627861</v>
      </c>
      <c r="E26" s="17">
        <v>100000</v>
      </c>
      <c r="F26" s="17" t="s">
        <v>31</v>
      </c>
      <c r="G26" s="17"/>
      <c r="H26" s="17"/>
      <c r="I26" s="17"/>
      <c r="J26" s="17"/>
      <c r="K26" s="17"/>
    </row>
    <row r="27" spans="2:11" s="2" customFormat="1" x14ac:dyDescent="0.25">
      <c r="B27" s="17">
        <v>141000</v>
      </c>
      <c r="C27" s="17" t="s">
        <v>539</v>
      </c>
      <c r="D27" s="17">
        <v>-2867889</v>
      </c>
      <c r="E27" s="17">
        <v>140000</v>
      </c>
      <c r="F27" s="17" t="s">
        <v>540</v>
      </c>
      <c r="G27" s="17"/>
      <c r="H27" s="17"/>
      <c r="I27" s="17"/>
      <c r="J27" s="17"/>
      <c r="K27" s="17"/>
    </row>
    <row r="28" spans="2:11" s="2" customFormat="1" x14ac:dyDescent="0.25">
      <c r="B28" s="17">
        <v>143000</v>
      </c>
      <c r="C28" s="17" t="s">
        <v>541</v>
      </c>
      <c r="D28" s="17">
        <v>240028</v>
      </c>
      <c r="E28" s="17">
        <v>140000</v>
      </c>
      <c r="F28" s="17" t="s">
        <v>542</v>
      </c>
      <c r="G28" s="17"/>
      <c r="H28" s="17"/>
      <c r="I28" s="17"/>
      <c r="J28" s="17"/>
      <c r="K28" s="17"/>
    </row>
    <row r="29" spans="2:11" s="2" customFormat="1" x14ac:dyDescent="0.25">
      <c r="B29" s="17">
        <v>910250</v>
      </c>
      <c r="C29" s="17" t="s">
        <v>32</v>
      </c>
      <c r="D29" s="17">
        <v>-83489314</v>
      </c>
      <c r="E29" s="17">
        <v>140000</v>
      </c>
      <c r="F29" s="17" t="s">
        <v>33</v>
      </c>
      <c r="G29" s="17"/>
      <c r="H29" s="17"/>
      <c r="I29" s="17"/>
      <c r="J29" s="17"/>
      <c r="K29" s="17"/>
    </row>
    <row r="30" spans="2:11" s="2" customFormat="1" x14ac:dyDescent="0.25">
      <c r="B30" s="17">
        <v>910500</v>
      </c>
      <c r="C30" s="17" t="s">
        <v>34</v>
      </c>
      <c r="D30" s="17">
        <v>4428681</v>
      </c>
      <c r="E30" s="17">
        <v>140000</v>
      </c>
      <c r="F30" s="17" t="s">
        <v>35</v>
      </c>
      <c r="G30" s="17"/>
      <c r="H30" s="17"/>
      <c r="I30" s="17"/>
      <c r="J30" s="17"/>
      <c r="K30" s="17"/>
    </row>
    <row r="31" spans="2:11" s="2" customFormat="1" x14ac:dyDescent="0.25">
      <c r="B31" s="17">
        <v>150000</v>
      </c>
      <c r="C31" s="17" t="s">
        <v>36</v>
      </c>
      <c r="D31" s="17">
        <v>-1918586</v>
      </c>
      <c r="E31" s="17">
        <v>100000</v>
      </c>
      <c r="F31" s="17" t="s">
        <v>37</v>
      </c>
      <c r="G31" s="17"/>
      <c r="H31" s="17"/>
      <c r="I31" s="17"/>
      <c r="J31" s="17"/>
      <c r="K31" s="17"/>
    </row>
    <row r="32" spans="2:11" s="2" customFormat="1" x14ac:dyDescent="0.25">
      <c r="B32" s="17">
        <v>151000</v>
      </c>
      <c r="C32" s="17" t="s">
        <v>38</v>
      </c>
      <c r="D32" s="17">
        <v>102110</v>
      </c>
      <c r="E32" s="17">
        <v>150000</v>
      </c>
      <c r="F32" s="17" t="s">
        <v>39</v>
      </c>
      <c r="G32" s="17"/>
      <c r="H32" s="17"/>
      <c r="I32" s="17"/>
      <c r="J32" s="17"/>
      <c r="K32" s="17"/>
    </row>
    <row r="33" spans="2:11" s="2" customFormat="1" x14ac:dyDescent="0.25">
      <c r="B33" s="17">
        <v>152000</v>
      </c>
      <c r="C33" s="17" t="s">
        <v>40</v>
      </c>
      <c r="D33" s="17">
        <v>-2043975</v>
      </c>
      <c r="E33" s="17">
        <v>150000</v>
      </c>
      <c r="F33" s="17" t="s">
        <v>41</v>
      </c>
      <c r="G33" s="17"/>
      <c r="H33" s="17"/>
      <c r="I33" s="17"/>
      <c r="J33" s="17"/>
      <c r="K33" s="17"/>
    </row>
    <row r="34" spans="2:11" s="2" customFormat="1" x14ac:dyDescent="0.25">
      <c r="B34" s="17">
        <v>153000</v>
      </c>
      <c r="C34" s="17" t="s">
        <v>543</v>
      </c>
      <c r="D34" s="17">
        <v>23279</v>
      </c>
      <c r="E34" s="17">
        <v>150000</v>
      </c>
      <c r="F34" s="17" t="s">
        <v>544</v>
      </c>
      <c r="G34" s="17"/>
      <c r="H34" s="17"/>
      <c r="I34" s="17"/>
      <c r="J34" s="17"/>
      <c r="K34" s="17"/>
    </row>
    <row r="35" spans="2:11" s="2" customFormat="1" x14ac:dyDescent="0.25">
      <c r="B35" s="17">
        <v>159999</v>
      </c>
      <c r="C35" s="17" t="s">
        <v>545</v>
      </c>
      <c r="D35" s="17">
        <v>0</v>
      </c>
      <c r="E35" s="17">
        <v>150000</v>
      </c>
      <c r="F35" s="17" t="s">
        <v>546</v>
      </c>
      <c r="G35" s="17"/>
      <c r="H35" s="17"/>
      <c r="I35" s="17"/>
      <c r="J35" s="17"/>
      <c r="K35" s="17"/>
    </row>
    <row r="36" spans="2:11" s="2" customFormat="1" x14ac:dyDescent="0.25">
      <c r="B36" s="17">
        <v>160000</v>
      </c>
      <c r="C36" s="17" t="s">
        <v>547</v>
      </c>
      <c r="D36" s="17">
        <v>267662</v>
      </c>
      <c r="E36" s="17">
        <v>100000</v>
      </c>
      <c r="F36" s="17" t="s">
        <v>548</v>
      </c>
      <c r="G36" s="17"/>
      <c r="H36" s="17"/>
      <c r="I36" s="17"/>
      <c r="J36" s="17"/>
      <c r="K36" s="17"/>
    </row>
    <row r="37" spans="2:11" s="2" customFormat="1" x14ac:dyDescent="0.25">
      <c r="B37" s="17">
        <v>160500</v>
      </c>
      <c r="C37" s="17" t="s">
        <v>549</v>
      </c>
      <c r="D37" s="17">
        <v>267662</v>
      </c>
      <c r="E37" s="17">
        <v>160000</v>
      </c>
      <c r="F37" s="17" t="s">
        <v>550</v>
      </c>
      <c r="G37" s="17"/>
      <c r="H37" s="17"/>
      <c r="I37" s="17"/>
      <c r="J37" s="17"/>
      <c r="K37" s="17"/>
    </row>
    <row r="38" spans="2:11" s="2" customFormat="1" x14ac:dyDescent="0.25">
      <c r="B38" s="17">
        <v>161000</v>
      </c>
      <c r="C38" s="17" t="s">
        <v>551</v>
      </c>
      <c r="D38" s="17">
        <v>267662</v>
      </c>
      <c r="E38" s="17">
        <v>160500</v>
      </c>
      <c r="F38" s="17" t="s">
        <v>552</v>
      </c>
      <c r="G38" s="17"/>
      <c r="H38" s="17"/>
      <c r="I38" s="17"/>
      <c r="J38" s="17"/>
      <c r="K38" s="17"/>
    </row>
    <row r="39" spans="2:11" s="2" customFormat="1" x14ac:dyDescent="0.25">
      <c r="B39" s="17">
        <v>910550</v>
      </c>
      <c r="C39" s="17" t="s">
        <v>42</v>
      </c>
      <c r="D39" s="17">
        <v>-1650924</v>
      </c>
      <c r="E39" s="17">
        <v>160000</v>
      </c>
      <c r="F39" s="17" t="s">
        <v>43</v>
      </c>
      <c r="G39" s="17"/>
      <c r="H39" s="17"/>
      <c r="I39" s="17"/>
      <c r="J39" s="17"/>
      <c r="K39" s="17"/>
    </row>
    <row r="40" spans="2:11" s="2" customFormat="1" x14ac:dyDescent="0.25">
      <c r="B40" s="17">
        <v>910600</v>
      </c>
      <c r="C40" s="17" t="s">
        <v>44</v>
      </c>
      <c r="D40" s="17">
        <v>2777757</v>
      </c>
      <c r="E40" s="17">
        <v>160000</v>
      </c>
      <c r="F40" s="17" t="s">
        <v>45</v>
      </c>
      <c r="G40" s="17"/>
      <c r="H40" s="17"/>
      <c r="I40" s="17"/>
      <c r="J40" s="17"/>
      <c r="K40" s="17"/>
    </row>
    <row r="41" spans="2:11" s="2" customFormat="1" x14ac:dyDescent="0.25">
      <c r="B41" s="17">
        <v>170000</v>
      </c>
      <c r="C41" s="17" t="s">
        <v>46</v>
      </c>
      <c r="D41" s="17">
        <v>-511454</v>
      </c>
      <c r="E41" s="17">
        <v>100000</v>
      </c>
      <c r="F41" s="17" t="s">
        <v>47</v>
      </c>
      <c r="G41" s="17"/>
      <c r="H41" s="17"/>
      <c r="I41" s="17"/>
      <c r="J41" s="17"/>
      <c r="K41" s="17"/>
    </row>
    <row r="42" spans="2:11" s="2" customFormat="1" x14ac:dyDescent="0.25">
      <c r="B42" s="17">
        <v>179999</v>
      </c>
      <c r="C42" s="17" t="s">
        <v>553</v>
      </c>
      <c r="D42" s="17">
        <v>-511454</v>
      </c>
      <c r="E42" s="17">
        <v>170000</v>
      </c>
      <c r="F42" s="17" t="s">
        <v>554</v>
      </c>
      <c r="G42" s="17"/>
      <c r="H42" s="17"/>
      <c r="I42" s="17"/>
      <c r="J42" s="17"/>
      <c r="K42" s="17"/>
    </row>
    <row r="43" spans="2:11" s="2" customFormat="1" x14ac:dyDescent="0.25">
      <c r="B43" s="17">
        <v>180000</v>
      </c>
      <c r="C43" s="17" t="s">
        <v>555</v>
      </c>
      <c r="D43" s="17">
        <v>0</v>
      </c>
      <c r="E43" s="17">
        <v>100000</v>
      </c>
      <c r="F43" s="17" t="s">
        <v>556</v>
      </c>
      <c r="G43" s="17"/>
      <c r="H43" s="17"/>
      <c r="I43" s="17"/>
      <c r="J43" s="17"/>
      <c r="K43" s="17"/>
    </row>
    <row r="44" spans="2:11" s="2" customFormat="1" x14ac:dyDescent="0.25">
      <c r="B44" s="17">
        <v>910700</v>
      </c>
      <c r="C44" s="17" t="s">
        <v>48</v>
      </c>
      <c r="D44" s="17">
        <v>2266303</v>
      </c>
      <c r="E44" s="17">
        <v>100000</v>
      </c>
      <c r="F44" s="17" t="s">
        <v>49</v>
      </c>
      <c r="G44" s="17"/>
      <c r="H44" s="17"/>
      <c r="I44" s="17"/>
      <c r="J44" s="17"/>
      <c r="K44" s="17"/>
    </row>
    <row r="45" spans="2:11" s="2" customFormat="1" x14ac:dyDescent="0.25">
      <c r="B45" s="17">
        <v>200000</v>
      </c>
      <c r="C45" s="17" t="s">
        <v>50</v>
      </c>
      <c r="D45" s="17">
        <v>83364544</v>
      </c>
      <c r="E45" s="17">
        <v>0</v>
      </c>
      <c r="F45" s="17" t="s">
        <v>51</v>
      </c>
      <c r="G45" s="17"/>
      <c r="H45" s="17"/>
      <c r="I45" s="17"/>
      <c r="J45" s="17"/>
      <c r="K45" s="17"/>
    </row>
    <row r="46" spans="2:11" s="2" customFormat="1" x14ac:dyDescent="0.25">
      <c r="B46" s="17">
        <v>210000</v>
      </c>
      <c r="C46" s="17" t="s">
        <v>52</v>
      </c>
      <c r="D46" s="17">
        <v>67257696</v>
      </c>
      <c r="E46" s="17">
        <v>200000</v>
      </c>
      <c r="F46" s="17" t="s">
        <v>53</v>
      </c>
      <c r="G46" s="17"/>
      <c r="H46" s="17"/>
      <c r="I46" s="17"/>
      <c r="J46" s="17"/>
      <c r="K46" s="17"/>
    </row>
    <row r="47" spans="2:11" s="2" customFormat="1" x14ac:dyDescent="0.25">
      <c r="B47" s="17">
        <v>211000</v>
      </c>
      <c r="C47" s="17" t="s">
        <v>54</v>
      </c>
      <c r="D47" s="17">
        <v>32297379</v>
      </c>
      <c r="E47" s="17">
        <v>210000</v>
      </c>
      <c r="F47" s="17" t="s">
        <v>55</v>
      </c>
      <c r="G47" s="17"/>
      <c r="H47" s="17"/>
      <c r="I47" s="17"/>
      <c r="J47" s="17"/>
      <c r="K47" s="17"/>
    </row>
    <row r="48" spans="2:11" s="2" customFormat="1" x14ac:dyDescent="0.25">
      <c r="B48" s="17">
        <v>212000</v>
      </c>
      <c r="C48" s="17" t="s">
        <v>557</v>
      </c>
      <c r="D48" s="17">
        <v>19639602</v>
      </c>
      <c r="E48" s="17">
        <v>210000</v>
      </c>
      <c r="F48" s="17" t="s">
        <v>558</v>
      </c>
      <c r="G48" s="17"/>
      <c r="H48" s="17"/>
      <c r="I48" s="17"/>
      <c r="J48" s="17"/>
      <c r="K48" s="17"/>
    </row>
    <row r="49" spans="2:11" s="2" customFormat="1" x14ac:dyDescent="0.25">
      <c r="B49" s="17">
        <v>213500</v>
      </c>
      <c r="C49" s="17" t="s">
        <v>559</v>
      </c>
      <c r="D49" s="17">
        <v>2162442</v>
      </c>
      <c r="E49" s="17">
        <v>210000</v>
      </c>
      <c r="F49" s="17" t="s">
        <v>560</v>
      </c>
      <c r="G49" s="17"/>
      <c r="H49" s="17"/>
      <c r="I49" s="17"/>
      <c r="J49" s="17"/>
      <c r="K49" s="17"/>
    </row>
    <row r="50" spans="2:11" s="2" customFormat="1" x14ac:dyDescent="0.25">
      <c r="B50" s="17">
        <v>214000</v>
      </c>
      <c r="C50" s="17" t="s">
        <v>561</v>
      </c>
      <c r="D50" s="17">
        <v>7466994</v>
      </c>
      <c r="E50" s="17">
        <v>210000</v>
      </c>
      <c r="F50" s="17" t="s">
        <v>562</v>
      </c>
      <c r="G50" s="17"/>
      <c r="H50" s="17"/>
      <c r="I50" s="17"/>
      <c r="J50" s="17"/>
      <c r="K50" s="17"/>
    </row>
    <row r="51" spans="2:11" s="2" customFormat="1" x14ac:dyDescent="0.25">
      <c r="B51" s="17">
        <v>218000</v>
      </c>
      <c r="C51" s="17" t="s">
        <v>563</v>
      </c>
      <c r="D51" s="17">
        <v>5419566</v>
      </c>
      <c r="E51" s="17">
        <v>210000</v>
      </c>
      <c r="F51" s="17" t="s">
        <v>564</v>
      </c>
      <c r="G51" s="17"/>
      <c r="H51" s="17"/>
      <c r="I51" s="17"/>
      <c r="J51" s="17"/>
      <c r="K51" s="17"/>
    </row>
    <row r="52" spans="2:11" s="2" customFormat="1" x14ac:dyDescent="0.25">
      <c r="B52" s="17">
        <v>219999</v>
      </c>
      <c r="C52" s="17" t="s">
        <v>565</v>
      </c>
      <c r="D52" s="17">
        <v>271713</v>
      </c>
      <c r="E52" s="17">
        <v>210000</v>
      </c>
      <c r="F52" s="17" t="s">
        <v>566</v>
      </c>
      <c r="G52" s="17"/>
      <c r="H52" s="17"/>
      <c r="I52" s="17"/>
      <c r="J52" s="17"/>
      <c r="K52" s="17"/>
    </row>
    <row r="53" spans="2:11" s="2" customFormat="1" x14ac:dyDescent="0.25">
      <c r="B53" s="17">
        <v>220000</v>
      </c>
      <c r="C53" s="17" t="s">
        <v>56</v>
      </c>
      <c r="D53" s="17">
        <v>16106848</v>
      </c>
      <c r="E53" s="17">
        <v>200000</v>
      </c>
      <c r="F53" s="17" t="s">
        <v>57</v>
      </c>
      <c r="G53" s="17"/>
      <c r="H53" s="17"/>
      <c r="I53" s="17"/>
      <c r="J53" s="17"/>
      <c r="K53" s="17"/>
    </row>
    <row r="54" spans="2:11" s="2" customFormat="1" x14ac:dyDescent="0.25">
      <c r="B54" s="17">
        <v>221000</v>
      </c>
      <c r="C54" s="17" t="s">
        <v>567</v>
      </c>
      <c r="D54" s="17">
        <v>7668262</v>
      </c>
      <c r="E54" s="17">
        <v>220000</v>
      </c>
      <c r="F54" s="17" t="s">
        <v>568</v>
      </c>
      <c r="G54" s="17"/>
      <c r="H54" s="17"/>
      <c r="I54" s="17"/>
      <c r="J54" s="17"/>
      <c r="K54" s="17"/>
    </row>
    <row r="55" spans="2:11" s="2" customFormat="1" x14ac:dyDescent="0.25">
      <c r="B55" s="17">
        <v>222000</v>
      </c>
      <c r="C55" s="17" t="s">
        <v>58</v>
      </c>
      <c r="D55" s="17">
        <v>4923709</v>
      </c>
      <c r="E55" s="17">
        <v>220000</v>
      </c>
      <c r="F55" s="17" t="s">
        <v>59</v>
      </c>
      <c r="G55" s="17"/>
      <c r="H55" s="17"/>
      <c r="I55" s="17"/>
      <c r="J55" s="17"/>
      <c r="K55" s="17"/>
    </row>
    <row r="56" spans="2:11" s="2" customFormat="1" x14ac:dyDescent="0.25">
      <c r="B56" s="17">
        <v>223000</v>
      </c>
      <c r="C56" s="17" t="s">
        <v>60</v>
      </c>
      <c r="D56" s="17">
        <v>0</v>
      </c>
      <c r="E56" s="17">
        <v>220000</v>
      </c>
      <c r="F56" s="17" t="s">
        <v>61</v>
      </c>
      <c r="G56" s="17"/>
      <c r="H56" s="17"/>
      <c r="I56" s="17"/>
      <c r="J56" s="17"/>
      <c r="K56" s="17"/>
    </row>
    <row r="57" spans="2:11" s="2" customFormat="1" x14ac:dyDescent="0.25">
      <c r="B57" s="17">
        <v>223500</v>
      </c>
      <c r="C57" s="17" t="s">
        <v>62</v>
      </c>
      <c r="D57" s="17">
        <v>951935</v>
      </c>
      <c r="E57" s="17">
        <v>220000</v>
      </c>
      <c r="F57" s="17" t="s">
        <v>63</v>
      </c>
      <c r="G57" s="17"/>
      <c r="H57" s="17"/>
      <c r="I57" s="17"/>
      <c r="J57" s="17"/>
      <c r="K57" s="17"/>
    </row>
    <row r="58" spans="2:11" s="2" customFormat="1" x14ac:dyDescent="0.25">
      <c r="B58" s="17">
        <v>224000</v>
      </c>
      <c r="C58" s="17" t="s">
        <v>64</v>
      </c>
      <c r="D58" s="17">
        <v>2562942</v>
      </c>
      <c r="E58" s="17">
        <v>220000</v>
      </c>
      <c r="F58" s="17" t="s">
        <v>65</v>
      </c>
      <c r="G58" s="17"/>
      <c r="H58" s="17"/>
      <c r="I58" s="17"/>
      <c r="J58" s="17"/>
      <c r="K58" s="17"/>
    </row>
    <row r="59" spans="2:11" s="2" customFormat="1" x14ac:dyDescent="0.25">
      <c r="B59" s="17">
        <v>300000</v>
      </c>
      <c r="C59" s="17" t="s">
        <v>66</v>
      </c>
      <c r="D59" s="17">
        <v>29783625</v>
      </c>
      <c r="E59" s="17">
        <v>0</v>
      </c>
      <c r="F59" s="17" t="s">
        <v>67</v>
      </c>
      <c r="G59" s="17"/>
      <c r="H59" s="17"/>
      <c r="I59" s="17"/>
      <c r="J59" s="17"/>
      <c r="K59" s="17"/>
    </row>
    <row r="60" spans="2:11" s="2" customFormat="1" x14ac:dyDescent="0.25">
      <c r="B60" s="17">
        <v>310000</v>
      </c>
      <c r="C60" s="17" t="s">
        <v>68</v>
      </c>
      <c r="D60" s="17">
        <v>323091</v>
      </c>
      <c r="E60" s="17">
        <v>300000</v>
      </c>
      <c r="F60" s="17" t="s">
        <v>69</v>
      </c>
      <c r="G60" s="17"/>
      <c r="H60" s="17"/>
      <c r="I60" s="17"/>
      <c r="J60" s="17"/>
      <c r="K60" s="17"/>
    </row>
    <row r="61" spans="2:11" s="2" customFormat="1" x14ac:dyDescent="0.25">
      <c r="B61" s="17">
        <v>311000</v>
      </c>
      <c r="C61" s="17" t="s">
        <v>569</v>
      </c>
      <c r="D61" s="17">
        <v>12278381</v>
      </c>
      <c r="E61" s="17">
        <v>300000</v>
      </c>
      <c r="F61" s="17" t="s">
        <v>570</v>
      </c>
      <c r="G61" s="17"/>
      <c r="H61" s="17"/>
      <c r="I61" s="17"/>
      <c r="J61" s="17"/>
      <c r="K61" s="17"/>
    </row>
    <row r="62" spans="2:11" s="2" customFormat="1" x14ac:dyDescent="0.25">
      <c r="B62" s="17">
        <v>313000</v>
      </c>
      <c r="C62" s="17" t="s">
        <v>70</v>
      </c>
      <c r="D62" s="17">
        <v>9588818</v>
      </c>
      <c r="E62" s="17">
        <v>300000</v>
      </c>
      <c r="F62" s="17" t="s">
        <v>71</v>
      </c>
      <c r="G62" s="17"/>
      <c r="H62" s="17"/>
      <c r="I62" s="17"/>
      <c r="J62" s="17"/>
      <c r="K62" s="17"/>
    </row>
    <row r="63" spans="2:11" s="2" customFormat="1" x14ac:dyDescent="0.25">
      <c r="B63" s="17">
        <v>399999</v>
      </c>
      <c r="C63" s="17" t="s">
        <v>571</v>
      </c>
      <c r="D63" s="17">
        <v>7593335</v>
      </c>
      <c r="E63" s="17">
        <v>300000</v>
      </c>
      <c r="F63" s="17" t="s">
        <v>572</v>
      </c>
      <c r="G63" s="17"/>
      <c r="H63" s="17"/>
      <c r="I63" s="17"/>
      <c r="J63" s="17"/>
      <c r="K63" s="17"/>
    </row>
    <row r="64" spans="2:11" s="2" customFormat="1" x14ac:dyDescent="0.25">
      <c r="B64" s="17">
        <v>920300</v>
      </c>
      <c r="C64" s="17" t="s">
        <v>72</v>
      </c>
      <c r="D64" s="17">
        <v>29783625</v>
      </c>
      <c r="E64" s="17">
        <v>300000</v>
      </c>
      <c r="F64" s="17" t="s">
        <v>73</v>
      </c>
      <c r="G64" s="17"/>
      <c r="H64" s="17"/>
      <c r="I64" s="17"/>
      <c r="J64" s="17"/>
      <c r="K64" s="17"/>
    </row>
    <row r="65" spans="2:11" s="2" customFormat="1" x14ac:dyDescent="0.25">
      <c r="B65" s="17">
        <v>400000</v>
      </c>
      <c r="C65" s="17" t="s">
        <v>74</v>
      </c>
      <c r="D65" s="17">
        <v>53580919</v>
      </c>
      <c r="E65" s="17">
        <v>0</v>
      </c>
      <c r="F65" s="17" t="s">
        <v>75</v>
      </c>
      <c r="G65" s="17"/>
      <c r="H65" s="17"/>
      <c r="I65" s="17"/>
      <c r="J65" s="17"/>
      <c r="K65" s="17"/>
    </row>
    <row r="66" spans="2:11" s="2" customFormat="1" x14ac:dyDescent="0.25">
      <c r="B66" s="17">
        <v>410000</v>
      </c>
      <c r="C66" s="17" t="s">
        <v>76</v>
      </c>
      <c r="D66" s="17">
        <v>38919021</v>
      </c>
      <c r="E66" s="17">
        <v>400000</v>
      </c>
      <c r="F66" s="17" t="s">
        <v>77</v>
      </c>
      <c r="G66" s="17"/>
      <c r="H66" s="17"/>
      <c r="I66" s="17"/>
      <c r="J66" s="17"/>
      <c r="K66" s="17"/>
    </row>
    <row r="67" spans="2:11" x14ac:dyDescent="0.25">
      <c r="B67" s="17">
        <v>411000</v>
      </c>
      <c r="C67" s="17" t="s">
        <v>573</v>
      </c>
      <c r="D67" s="17">
        <v>29074806</v>
      </c>
      <c r="E67" s="17">
        <v>410000</v>
      </c>
      <c r="F67" s="17" t="s">
        <v>574</v>
      </c>
      <c r="G67" s="17"/>
      <c r="H67" s="17"/>
      <c r="I67" s="17"/>
      <c r="J67" s="17"/>
      <c r="K67" s="17"/>
    </row>
    <row r="68" spans="2:11" x14ac:dyDescent="0.25">
      <c r="B68" s="17">
        <v>412500</v>
      </c>
      <c r="C68" s="17" t="s">
        <v>78</v>
      </c>
      <c r="D68" s="17">
        <v>9844215</v>
      </c>
      <c r="E68" s="17">
        <v>410000</v>
      </c>
      <c r="F68" s="17" t="s">
        <v>79</v>
      </c>
      <c r="G68" s="17"/>
      <c r="H68" s="17"/>
      <c r="I68" s="17"/>
      <c r="J68" s="17"/>
      <c r="K68" s="17"/>
    </row>
    <row r="69" spans="2:11" x14ac:dyDescent="0.25">
      <c r="B69" s="17">
        <v>413000</v>
      </c>
      <c r="C69" s="17" t="s">
        <v>575</v>
      </c>
      <c r="D69" s="17">
        <v>4663668</v>
      </c>
      <c r="E69" s="17">
        <v>412500</v>
      </c>
      <c r="F69" s="17" t="s">
        <v>576</v>
      </c>
      <c r="G69" s="17"/>
      <c r="H69" s="17"/>
      <c r="I69" s="17"/>
      <c r="J69" s="17"/>
      <c r="K69" s="17"/>
    </row>
    <row r="70" spans="2:11" x14ac:dyDescent="0.25">
      <c r="B70" s="17">
        <v>414250</v>
      </c>
      <c r="C70" s="17" t="s">
        <v>577</v>
      </c>
      <c r="D70" s="17">
        <v>5180547</v>
      </c>
      <c r="E70" s="17">
        <v>412500</v>
      </c>
      <c r="F70" s="17" t="s">
        <v>578</v>
      </c>
      <c r="G70" s="17"/>
      <c r="H70" s="17"/>
      <c r="I70" s="17"/>
      <c r="J70" s="17"/>
      <c r="K70" s="17"/>
    </row>
    <row r="71" spans="2:11" x14ac:dyDescent="0.25">
      <c r="B71" s="17">
        <v>920400</v>
      </c>
      <c r="C71" s="17" t="s">
        <v>80</v>
      </c>
      <c r="D71" s="17">
        <v>29074806</v>
      </c>
      <c r="E71" s="17">
        <v>410000</v>
      </c>
      <c r="F71" s="17" t="s">
        <v>81</v>
      </c>
      <c r="G71" s="17"/>
      <c r="H71" s="17"/>
      <c r="I71" s="17"/>
      <c r="J71" s="17"/>
      <c r="K71" s="17"/>
    </row>
    <row r="72" spans="2:11" x14ac:dyDescent="0.25">
      <c r="B72" s="17">
        <v>920450</v>
      </c>
      <c r="C72" s="17" t="s">
        <v>82</v>
      </c>
      <c r="D72" s="17">
        <v>9844215</v>
      </c>
      <c r="E72" s="17">
        <v>410000</v>
      </c>
      <c r="F72" s="17" t="s">
        <v>83</v>
      </c>
      <c r="G72" s="17"/>
      <c r="H72" s="17"/>
      <c r="I72" s="17"/>
      <c r="J72" s="17"/>
      <c r="K72" s="17"/>
    </row>
    <row r="73" spans="2:11" x14ac:dyDescent="0.25">
      <c r="B73" s="17">
        <v>420000</v>
      </c>
      <c r="C73" s="17" t="s">
        <v>84</v>
      </c>
      <c r="D73" s="17">
        <v>14661898</v>
      </c>
      <c r="E73" s="17">
        <v>400000</v>
      </c>
      <c r="F73" s="17" t="s">
        <v>85</v>
      </c>
      <c r="G73" s="17"/>
      <c r="H73" s="17"/>
      <c r="I73" s="17"/>
      <c r="J73" s="17"/>
      <c r="K73" s="17"/>
    </row>
    <row r="74" spans="2:11" x14ac:dyDescent="0.25">
      <c r="B74" s="17">
        <v>421000</v>
      </c>
      <c r="C74" s="17" t="s">
        <v>579</v>
      </c>
      <c r="D74" s="17">
        <v>3473774</v>
      </c>
      <c r="E74" s="17">
        <v>420000</v>
      </c>
      <c r="F74" s="17" t="s">
        <v>580</v>
      </c>
      <c r="G74" s="17"/>
      <c r="H74" s="17"/>
      <c r="I74" s="17"/>
      <c r="J74" s="17"/>
      <c r="K74" s="17"/>
    </row>
    <row r="75" spans="2:11" x14ac:dyDescent="0.25">
      <c r="B75" s="17">
        <v>422000</v>
      </c>
      <c r="C75" s="17" t="s">
        <v>86</v>
      </c>
      <c r="D75" s="17">
        <v>7018995</v>
      </c>
      <c r="E75" s="17">
        <v>420000</v>
      </c>
      <c r="F75" s="17" t="s">
        <v>87</v>
      </c>
      <c r="G75" s="17"/>
      <c r="H75" s="17"/>
      <c r="I75" s="17"/>
      <c r="J75" s="17"/>
      <c r="K75" s="17"/>
    </row>
    <row r="76" spans="2:11" x14ac:dyDescent="0.25">
      <c r="B76" s="17">
        <v>423500</v>
      </c>
      <c r="C76" s="17" t="s">
        <v>581</v>
      </c>
      <c r="D76" s="17">
        <v>430085</v>
      </c>
      <c r="E76" s="17">
        <v>420000</v>
      </c>
      <c r="F76" s="17" t="s">
        <v>582</v>
      </c>
      <c r="G76" s="17"/>
      <c r="H76" s="17"/>
      <c r="I76" s="17"/>
      <c r="J76" s="17"/>
      <c r="K76" s="17"/>
    </row>
    <row r="77" spans="2:11" x14ac:dyDescent="0.25">
      <c r="B77" s="17">
        <v>429999</v>
      </c>
      <c r="C77" s="17" t="s">
        <v>88</v>
      </c>
      <c r="D77" s="17">
        <v>3739044</v>
      </c>
      <c r="E77" s="17">
        <v>420000</v>
      </c>
      <c r="F77" s="17" t="s">
        <v>89</v>
      </c>
      <c r="G77" s="17"/>
      <c r="H77" s="17"/>
      <c r="I77" s="17"/>
      <c r="J77" s="17"/>
      <c r="K77" s="17"/>
    </row>
    <row r="78" spans="2:11" x14ac:dyDescent="0.25">
      <c r="B78" s="17">
        <v>920500</v>
      </c>
      <c r="C78" s="17" t="s">
        <v>583</v>
      </c>
      <c r="D78" s="17">
        <v>32548580</v>
      </c>
      <c r="E78" s="17">
        <v>400000</v>
      </c>
      <c r="F78" s="17" t="s">
        <v>584</v>
      </c>
      <c r="G78" s="17"/>
      <c r="H78" s="17"/>
      <c r="I78" s="17"/>
      <c r="J78" s="17"/>
      <c r="K78" s="17"/>
    </row>
    <row r="79" spans="2:11" x14ac:dyDescent="0.25">
      <c r="B79" s="17">
        <v>920900</v>
      </c>
      <c r="C79" s="17" t="s">
        <v>90</v>
      </c>
      <c r="D79" s="17">
        <v>83364544</v>
      </c>
      <c r="E79" s="17">
        <v>400000</v>
      </c>
      <c r="F79" s="17" t="s">
        <v>91</v>
      </c>
      <c r="G79" s="17"/>
      <c r="H79" s="17"/>
      <c r="I79" s="17"/>
      <c r="J79" s="17"/>
      <c r="K79" s="17"/>
    </row>
    <row r="80" spans="2:11" x14ac:dyDescent="0.25">
      <c r="B80" s="17">
        <v>500000</v>
      </c>
      <c r="C80" s="17" t="s">
        <v>92</v>
      </c>
      <c r="D80" s="17">
        <v>2562942</v>
      </c>
      <c r="E80" s="17">
        <v>0</v>
      </c>
      <c r="F80" s="17" t="s">
        <v>93</v>
      </c>
      <c r="G80" s="17"/>
      <c r="H80" s="17"/>
      <c r="I80" s="17"/>
      <c r="J80" s="17"/>
      <c r="K80" s="17"/>
    </row>
    <row r="81" spans="2:11" x14ac:dyDescent="0.25">
      <c r="B81" s="17">
        <v>510000</v>
      </c>
      <c r="C81" s="17" t="s">
        <v>94</v>
      </c>
      <c r="D81" s="17">
        <v>4386634</v>
      </c>
      <c r="E81" s="17">
        <v>500000</v>
      </c>
      <c r="F81" s="17" t="s">
        <v>95</v>
      </c>
      <c r="G81" s="17"/>
      <c r="H81" s="17"/>
      <c r="I81" s="17"/>
      <c r="J81" s="17"/>
      <c r="K81" s="17"/>
    </row>
    <row r="82" spans="2:11" x14ac:dyDescent="0.25">
      <c r="B82" s="17">
        <v>520000</v>
      </c>
      <c r="C82" s="17" t="s">
        <v>96</v>
      </c>
      <c r="D82" s="17">
        <v>-3413712</v>
      </c>
      <c r="E82" s="17">
        <v>500000</v>
      </c>
      <c r="F82" s="17" t="s">
        <v>97</v>
      </c>
      <c r="G82" s="17"/>
      <c r="H82" s="17"/>
      <c r="I82" s="17"/>
      <c r="J82" s="17"/>
      <c r="K82" s="17"/>
    </row>
    <row r="83" spans="2:11" x14ac:dyDescent="0.25">
      <c r="B83" s="17">
        <v>530000</v>
      </c>
      <c r="C83" s="17" t="s">
        <v>98</v>
      </c>
      <c r="D83" s="17">
        <v>-3799964</v>
      </c>
      <c r="E83" s="17">
        <v>500000</v>
      </c>
      <c r="F83" s="17" t="s">
        <v>99</v>
      </c>
      <c r="G83" s="17"/>
      <c r="H83" s="17"/>
      <c r="I83" s="17"/>
      <c r="J83" s="17"/>
      <c r="K83" s="17"/>
    </row>
    <row r="84" spans="2:11" x14ac:dyDescent="0.25">
      <c r="B84" s="17">
        <v>540000</v>
      </c>
      <c r="C84" s="17" t="s">
        <v>585</v>
      </c>
      <c r="D84" s="17">
        <v>21230</v>
      </c>
      <c r="E84" s="17">
        <v>500000</v>
      </c>
      <c r="F84" s="17" t="s">
        <v>586</v>
      </c>
      <c r="G84" s="17"/>
      <c r="H84" s="17"/>
      <c r="I84" s="17"/>
      <c r="J84" s="17"/>
      <c r="K84" s="17"/>
    </row>
    <row r="85" spans="2:11" x14ac:dyDescent="0.25">
      <c r="B85" s="17">
        <v>550000</v>
      </c>
      <c r="C85" s="17" t="s">
        <v>100</v>
      </c>
      <c r="D85" s="17">
        <v>5368754</v>
      </c>
      <c r="E85" s="17">
        <v>500000</v>
      </c>
      <c r="F85" s="17" t="s">
        <v>101</v>
      </c>
      <c r="G85" s="17"/>
      <c r="H85" s="17"/>
      <c r="I85" s="17"/>
      <c r="J85" s="17"/>
      <c r="K85" s="17"/>
    </row>
    <row r="86" spans="2:11" x14ac:dyDescent="0.25">
      <c r="B86" s="17">
        <v>950700</v>
      </c>
      <c r="C86" s="17" t="s">
        <v>102</v>
      </c>
      <c r="D86" s="17">
        <v>-2827042</v>
      </c>
      <c r="E86" s="17">
        <v>500000</v>
      </c>
      <c r="F86" s="17" t="s">
        <v>103</v>
      </c>
      <c r="G86" s="17"/>
      <c r="H86" s="17"/>
      <c r="I86" s="17"/>
      <c r="J86" s="17"/>
      <c r="K86" s="17"/>
    </row>
    <row r="87" spans="2:11" x14ac:dyDescent="0.25">
      <c r="B87" s="17">
        <v>950900</v>
      </c>
      <c r="C87" s="17" t="s">
        <v>104</v>
      </c>
      <c r="D87" s="17">
        <v>2562942</v>
      </c>
      <c r="E87" s="17">
        <v>500000</v>
      </c>
      <c r="F87" s="17" t="s">
        <v>105</v>
      </c>
    </row>
    <row r="88" spans="2:11" x14ac:dyDescent="0.25">
      <c r="B88" s="17"/>
      <c r="C88" s="17"/>
      <c r="D88" s="17"/>
      <c r="E88" s="17"/>
      <c r="F88" s="1"/>
    </row>
    <row r="89" spans="2:11" x14ac:dyDescent="0.25">
      <c r="B89" s="17"/>
      <c r="C89" s="17"/>
      <c r="D89" s="17"/>
      <c r="E89" s="17"/>
      <c r="F89" s="1"/>
    </row>
    <row r="90" spans="2:11" x14ac:dyDescent="0.25">
      <c r="B90" s="17"/>
      <c r="C90" s="17"/>
      <c r="D90" s="17"/>
      <c r="E90" s="17"/>
      <c r="F90" s="1"/>
    </row>
    <row r="91" spans="2:11" x14ac:dyDescent="0.25">
      <c r="B91" s="17"/>
      <c r="C91" s="17"/>
      <c r="D91" s="17"/>
      <c r="E91" s="17"/>
      <c r="F91" s="1"/>
    </row>
    <row r="92" spans="2:11" x14ac:dyDescent="0.25">
      <c r="B92" s="17"/>
      <c r="C92" s="17"/>
      <c r="D92" s="17"/>
      <c r="E92" s="17"/>
      <c r="F92" s="1"/>
    </row>
    <row r="93" spans="2:11" x14ac:dyDescent="0.25">
      <c r="B93" s="17"/>
      <c r="C93" s="17"/>
      <c r="D93" s="17"/>
      <c r="E93" s="17"/>
      <c r="F93" s="1"/>
    </row>
    <row r="94" spans="2:11" x14ac:dyDescent="0.25">
      <c r="B94" s="17"/>
      <c r="C94" s="17"/>
      <c r="D94" s="17"/>
      <c r="E94" s="17"/>
      <c r="F94" s="1"/>
    </row>
    <row r="95" spans="2:11" x14ac:dyDescent="0.25">
      <c r="B95" s="17"/>
      <c r="C95" s="17"/>
      <c r="D95" s="17"/>
      <c r="E95" s="17"/>
      <c r="F95" s="1"/>
    </row>
    <row r="96" spans="2:11" x14ac:dyDescent="0.25">
      <c r="B96" s="17"/>
      <c r="C96" s="17"/>
      <c r="D96" s="17"/>
      <c r="E96" s="17"/>
      <c r="F96" s="1"/>
    </row>
    <row r="97" spans="2:6" x14ac:dyDescent="0.25">
      <c r="B97" s="17"/>
      <c r="C97" s="17"/>
      <c r="D97" s="17"/>
      <c r="E97" s="17"/>
      <c r="F97" s="1"/>
    </row>
    <row r="98" spans="2:6" x14ac:dyDescent="0.25">
      <c r="B98" s="17"/>
      <c r="C98" s="17"/>
      <c r="D98" s="17"/>
      <c r="E98" s="17"/>
      <c r="F98" s="1"/>
    </row>
    <row r="99" spans="2:6" x14ac:dyDescent="0.25">
      <c r="B99" s="17"/>
      <c r="C99" s="17"/>
      <c r="D99" s="17"/>
      <c r="E99" s="17"/>
      <c r="F99" s="1"/>
    </row>
    <row r="100" spans="2:6" x14ac:dyDescent="0.25">
      <c r="B100" s="17"/>
      <c r="C100" s="17"/>
      <c r="D100" s="17"/>
      <c r="E100" s="17"/>
      <c r="F100" s="1"/>
    </row>
    <row r="101" spans="2:6" x14ac:dyDescent="0.25">
      <c r="B101" s="17"/>
      <c r="C101" s="17"/>
      <c r="D101" s="17"/>
      <c r="E101" s="17"/>
      <c r="F101" s="1"/>
    </row>
    <row r="102" spans="2:6" x14ac:dyDescent="0.25">
      <c r="B102" s="17"/>
      <c r="C102" s="17"/>
      <c r="D102" s="17"/>
      <c r="E102" s="17"/>
      <c r="F102" s="1"/>
    </row>
    <row r="103" spans="2:6" x14ac:dyDescent="0.25">
      <c r="B103" s="17"/>
      <c r="C103" s="17"/>
      <c r="D103" s="17"/>
      <c r="E103" s="17"/>
      <c r="F103" s="1"/>
    </row>
    <row r="104" spans="2:6" x14ac:dyDescent="0.25">
      <c r="B104" s="17"/>
      <c r="C104" s="17"/>
      <c r="D104" s="17"/>
      <c r="E104" s="17"/>
      <c r="F104" s="1"/>
    </row>
    <row r="105" spans="2:6" x14ac:dyDescent="0.25">
      <c r="B105" s="17"/>
      <c r="C105" s="17"/>
      <c r="D105" s="17"/>
      <c r="E105" s="17"/>
      <c r="F105" s="1"/>
    </row>
    <row r="106" spans="2:6" x14ac:dyDescent="0.25">
      <c r="B106" s="17"/>
      <c r="C106" s="17"/>
      <c r="D106" s="17"/>
      <c r="E106" s="17"/>
      <c r="F106" s="1"/>
    </row>
    <row r="107" spans="2:6" x14ac:dyDescent="0.25">
      <c r="B107" s="17"/>
      <c r="C107" s="17"/>
      <c r="D107" s="17"/>
      <c r="E107" s="17"/>
      <c r="F107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Eitt félag</vt:lpstr>
      <vt:lpstr>Samaburður</vt:lpstr>
      <vt:lpstr>ÍSAT</vt:lpstr>
      <vt:lpstr>ÍSAT flokkar</vt:lpstr>
      <vt:lpstr>Innsleginn ársreikningur</vt:lpstr>
      <vt:lpstr>ÍSAT!GeniusQuery_1</vt:lpstr>
      <vt:lpstr>'ÍSAT flokkar'!GeniusQuery_1</vt:lpstr>
      <vt:lpstr>'Innsleginn ársreikningur'!GeniusQuery_2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Heiða Marey Magnúsdóttir</dc:creator>
  <cp:lastModifiedBy>Heiða Marey Magnúsdóttir</cp:lastModifiedBy>
  <dcterms:created xsi:type="dcterms:W3CDTF">2021-11-30T14:38:16Z</dcterms:created>
  <dcterms:modified xsi:type="dcterms:W3CDTF">2022-01-27T13:01:16Z</dcterms:modified>
</cp:coreProperties>
</file>